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555" windowWidth="9420" windowHeight="4080" activeTab="3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</sheets>
  <calcPr calcId="145621"/>
</workbook>
</file>

<file path=xl/calcChain.xml><?xml version="1.0" encoding="utf-8"?>
<calcChain xmlns="http://schemas.openxmlformats.org/spreadsheetml/2006/main">
  <c r="G11" i="2" l="1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6" i="2"/>
  <c r="L29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6" i="2"/>
  <c r="G18" i="4" l="1"/>
  <c r="F18" i="4"/>
  <c r="N18" i="4" s="1"/>
  <c r="F17" i="4"/>
  <c r="N17" i="4" s="1"/>
  <c r="G17" i="4"/>
  <c r="G16" i="4"/>
  <c r="F16" i="4"/>
  <c r="N16" i="4" s="1"/>
  <c r="G15" i="4"/>
  <c r="F15" i="4"/>
  <c r="N15" i="4" s="1"/>
  <c r="G14" i="4"/>
  <c r="F14" i="4"/>
  <c r="N14" i="4" s="1"/>
  <c r="G13" i="4"/>
  <c r="F13" i="4"/>
  <c r="N13" i="4" s="1"/>
  <c r="G12" i="4"/>
  <c r="F12" i="4"/>
  <c r="N12" i="4" s="1"/>
  <c r="G11" i="4"/>
  <c r="F11" i="4"/>
  <c r="N11" i="4" s="1"/>
  <c r="G10" i="4"/>
  <c r="F10" i="4"/>
  <c r="N10" i="4" s="1"/>
  <c r="G9" i="4"/>
  <c r="F9" i="4"/>
  <c r="N9" i="4" s="1"/>
  <c r="G8" i="4"/>
  <c r="F8" i="4"/>
  <c r="N8" i="4" s="1"/>
  <c r="G7" i="4"/>
  <c r="F7" i="4"/>
  <c r="N7" i="4" s="1"/>
  <c r="B13" i="1" l="1"/>
  <c r="G28" i="2" l="1"/>
  <c r="F28" i="2"/>
  <c r="N28" i="2" s="1"/>
  <c r="G27" i="2"/>
  <c r="F27" i="2"/>
  <c r="N27" i="2" s="1"/>
  <c r="G26" i="2"/>
  <c r="F26" i="2"/>
  <c r="N26" i="2" s="1"/>
  <c r="G25" i="2"/>
  <c r="F25" i="2"/>
  <c r="N25" i="2" s="1"/>
  <c r="G24" i="2"/>
  <c r="F24" i="2"/>
  <c r="N24" i="2" s="1"/>
  <c r="G23" i="2"/>
  <c r="F23" i="2"/>
  <c r="N23" i="2" s="1"/>
  <c r="G22" i="2"/>
  <c r="F22" i="2"/>
  <c r="N22" i="2" s="1"/>
  <c r="G21" i="2"/>
  <c r="F21" i="2"/>
  <c r="N21" i="2" s="1"/>
  <c r="G20" i="2"/>
  <c r="F20" i="2"/>
  <c r="N20" i="2" s="1"/>
  <c r="G19" i="2"/>
  <c r="F19" i="2"/>
  <c r="N19" i="2" s="1"/>
  <c r="G18" i="2"/>
  <c r="F18" i="2"/>
  <c r="N18" i="2" s="1"/>
  <c r="G17" i="2"/>
  <c r="F17" i="2"/>
  <c r="N17" i="2" s="1"/>
  <c r="G16" i="2"/>
  <c r="F16" i="2"/>
  <c r="N16" i="2" s="1"/>
  <c r="G15" i="2"/>
  <c r="F15" i="2"/>
  <c r="N15" i="2" s="1"/>
  <c r="G14" i="2"/>
  <c r="F14" i="2"/>
  <c r="N14" i="2" s="1"/>
  <c r="G13" i="2"/>
  <c r="F13" i="2"/>
  <c r="N13" i="2" s="1"/>
  <c r="G12" i="2"/>
  <c r="F12" i="2"/>
  <c r="N12" i="2" s="1"/>
  <c r="F11" i="2"/>
  <c r="N11" i="2" s="1"/>
  <c r="G10" i="2"/>
  <c r="F10" i="2"/>
  <c r="N10" i="2" s="1"/>
  <c r="G9" i="2"/>
  <c r="F9" i="2"/>
  <c r="N9" i="2" s="1"/>
  <c r="G8" i="2"/>
  <c r="F8" i="2"/>
  <c r="N8" i="2" s="1"/>
  <c r="G7" i="2"/>
  <c r="F7" i="2"/>
  <c r="N7" i="2" s="1"/>
  <c r="G6" i="2"/>
  <c r="F6" i="2"/>
  <c r="N6" i="2" s="1"/>
  <c r="D29" i="1" l="1"/>
  <c r="B6" i="1" l="1"/>
  <c r="F29" i="2"/>
  <c r="B6" i="3"/>
  <c r="B7" i="1"/>
  <c r="F6" i="3"/>
  <c r="F7" i="3"/>
  <c r="F8" i="3"/>
  <c r="F9" i="3"/>
  <c r="F10" i="3"/>
  <c r="F11" i="3"/>
  <c r="F12" i="3"/>
  <c r="F13" i="3"/>
  <c r="F14" i="3"/>
  <c r="F15" i="3"/>
  <c r="F16" i="3"/>
  <c r="F17" i="3"/>
  <c r="F19" i="4"/>
  <c r="L19" i="4"/>
  <c r="E29" i="1"/>
  <c r="E18" i="3"/>
  <c r="B7" i="3"/>
  <c r="B8" i="3"/>
  <c r="B9" i="3"/>
  <c r="B10" i="3"/>
  <c r="B11" i="3"/>
  <c r="B12" i="3"/>
  <c r="B13" i="3"/>
  <c r="B14" i="3"/>
  <c r="B15" i="3"/>
  <c r="B16" i="3"/>
  <c r="B17" i="3"/>
  <c r="D18" i="3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C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E29" i="2"/>
  <c r="G29" i="2"/>
  <c r="H29" i="2"/>
  <c r="I29" i="2"/>
  <c r="J29" i="2"/>
  <c r="K29" i="2"/>
  <c r="M19" i="4"/>
  <c r="K19" i="4"/>
  <c r="J19" i="4"/>
  <c r="I19" i="4"/>
  <c r="H19" i="4"/>
  <c r="G19" i="4"/>
  <c r="E19" i="4"/>
  <c r="D19" i="4"/>
  <c r="C19" i="4"/>
  <c r="B19" i="4"/>
  <c r="D29" i="2"/>
  <c r="C29" i="2"/>
  <c r="B29" i="2"/>
  <c r="C18" i="3"/>
  <c r="F18" i="3" l="1"/>
  <c r="N29" i="2"/>
  <c r="N19" i="4"/>
  <c r="B29" i="1"/>
  <c r="F29" i="1"/>
  <c r="B18" i="3"/>
  <c r="M29" i="2"/>
</calcChain>
</file>

<file path=xl/sharedStrings.xml><?xml version="1.0" encoding="utf-8"?>
<sst xmlns="http://schemas.openxmlformats.org/spreadsheetml/2006/main" count="148" uniqueCount="119">
  <si>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</si>
  <si>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</si>
  <si>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</si>
  <si>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</si>
  <si>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</si>
  <si>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</si>
  <si>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</si>
  <si>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</si>
  <si>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</si>
  <si>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</si>
  <si>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</si>
  <si>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</si>
  <si>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</si>
  <si>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</si>
  <si>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</si>
  <si>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</si>
  <si>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</si>
  <si>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</si>
  <si>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</si>
  <si>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</si>
  <si>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</si>
  <si>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</si>
  <si>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</si>
  <si>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</si>
  <si>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</si>
  <si>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</si>
  <si>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</si>
  <si>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</si>
  <si>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</si>
  <si>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</si>
  <si>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</si>
  <si>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</si>
  <si>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</si>
  <si>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</si>
  <si>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</si>
  <si>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</si>
  <si>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</si>
  <si>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</si>
  <si>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</si>
  <si>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</si>
  <si>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</si>
  <si>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</si>
  <si>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</si>
  <si>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</si>
  <si>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</si>
  <si>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</si>
  <si>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</si>
  <si>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</si>
  <si>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</si>
  <si>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</si>
  <si>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</si>
  <si>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</si>
  <si>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</si>
  <si>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</si>
  <si>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</si>
  <si>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</si>
  <si>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</si>
  <si>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</si>
  <si>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</si>
  <si>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</si>
  <si>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</si>
  <si>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</si>
  <si>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</si>
  <si>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</si>
  <si>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</si>
  <si>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</si>
  <si>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Cizinci (včetně EU i ne EU)</t>
  </si>
  <si>
    <t>Muži</t>
  </si>
  <si>
    <t>Ženy</t>
  </si>
  <si>
    <t xml:space="preserve">Obyvatel </t>
  </si>
  <si>
    <t>Název obce</t>
  </si>
  <si>
    <t>Obyvatel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</si>
  <si>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</si>
  <si>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</si>
  <si>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</si>
  <si>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</si>
  <si>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</si>
  <si>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</si>
  <si>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</si>
  <si>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</si>
  <si>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</si>
  <si>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</si>
  <si>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</si>
  <si>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</si>
  <si>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</si>
  <si>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</si>
  <si>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</si>
  <si>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</si>
  <si>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</si>
  <si>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</si>
  <si>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</si>
  <si>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</si>
  <si>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</si>
  <si>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</si>
  <si>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</si>
  <si>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</si>
  <si>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</si>
  <si>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</si>
  <si>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       POČET OBYVATEL, KTEŘÍ SE PŘIHLÁSILI K TRVALÉMU POBYTU NEBO MAJÍ PODLE  ZVLÁŠTNÍCH PRÁVNÍCH PŘEDPISŮ </t>
  </si>
  <si>
    <t xml:space="preserve"> </t>
  </si>
  <si>
    <t>Cizinci</t>
  </si>
  <si>
    <t>Muži do 15</t>
  </si>
  <si>
    <t>Ženy  do 15</t>
  </si>
  <si>
    <t>Celkem 15+</t>
  </si>
  <si>
    <t>Ženy do 15</t>
  </si>
  <si>
    <t xml:space="preserve">Celkem </t>
  </si>
  <si>
    <t xml:space="preserve">  POČET OBYVATEL, KTEŘÍ SE PŘIHLÁSILI K TRVALÉMU POBYTU NEBO MAJÍ PODLE  ZVLÁŠTNÍCH PRÁVNÍCH PŘEDPISŮ </t>
  </si>
  <si>
    <t>Celkem do 15</t>
  </si>
  <si>
    <t>z toho 15+</t>
  </si>
  <si>
    <t xml:space="preserve"> z toho 15+</t>
  </si>
  <si>
    <t xml:space="preserve"> z toho do 15</t>
  </si>
  <si>
    <t>z toho muži       15+</t>
  </si>
  <si>
    <t>z toho ženy   15+</t>
  </si>
  <si>
    <t>z toho muži    15+</t>
  </si>
  <si>
    <t>z toho ženy 15+</t>
  </si>
  <si>
    <t xml:space="preserve">        POVOLEN POBYT V ÚZEMNÍM OBVODU STATUTÁRNÍHO MĚSTA OSTRAVY KE DNI 01.01.2018</t>
  </si>
  <si>
    <t xml:space="preserve"> NA ÚZEMÍ STATUTÁRNÍHO MĚSTA OSTRAVY KE DNI 01.01.2018</t>
  </si>
  <si>
    <t xml:space="preserve">  POVOLEN POBYT V OBCÍCH SPRÁVNÍHO OBVODU STATUTÁRNÍHO MĚSTA OSTRAVY KE DNI 01.01.2018</t>
  </si>
  <si>
    <t>OBVODU  STATUTÁRNÍHO MĚSTA OSTRAVY KE DNI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</si>
</sst>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199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3" fontId="0" fillId="0" borderId="0" xfId="0" applyNumberFormat="1"/>
    <xf numFmtId="0" fontId="11" fillId="0" borderId="0" xfId="0" applyFont="1"/>
    <xf numFmtId="0" fontId="8" fillId="0" borderId="0" xfId="0" applyFont="1" applyFill="1" applyBorder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6" fillId="3" borderId="10" xfId="0" applyFont="1" applyFill="1" applyBorder="1"/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18" xfId="0" applyFont="1" applyFill="1" applyBorder="1"/>
    <xf numFmtId="0" fontId="4" fillId="4" borderId="19" xfId="0" applyFont="1" applyFill="1" applyBorder="1"/>
    <xf numFmtId="0" fontId="4" fillId="2" borderId="20" xfId="0" applyFont="1" applyFill="1" applyBorder="1"/>
    <xf numFmtId="0" fontId="4" fillId="4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14" fillId="5" borderId="12" xfId="0" applyFont="1" applyFill="1" applyBorder="1"/>
    <xf numFmtId="3" fontId="15" fillId="5" borderId="22" xfId="0" applyNumberFormat="1" applyFont="1" applyFill="1" applyBorder="1"/>
    <xf numFmtId="3" fontId="15" fillId="5" borderId="23" xfId="0" applyNumberFormat="1" applyFont="1" applyFill="1" applyBorder="1"/>
    <xf numFmtId="3" fontId="15" fillId="5" borderId="24" xfId="0" applyNumberFormat="1" applyFont="1" applyFill="1" applyBorder="1"/>
    <xf numFmtId="3" fontId="15" fillId="5" borderId="25" xfId="0" applyNumberFormat="1" applyFont="1" applyFill="1" applyBorder="1"/>
    <xf numFmtId="3" fontId="15" fillId="5" borderId="26" xfId="0" applyNumberFormat="1" applyFont="1" applyFill="1" applyBorder="1"/>
    <xf numFmtId="0" fontId="4" fillId="2" borderId="18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horizontal="justify" wrapText="1"/>
    </xf>
    <xf numFmtId="0" fontId="4" fillId="2" borderId="28" xfId="0" applyFont="1" applyFill="1" applyBorder="1" applyAlignment="1">
      <alignment wrapText="1"/>
    </xf>
    <xf numFmtId="3" fontId="3" fillId="4" borderId="29" xfId="0" applyNumberFormat="1" applyFont="1" applyFill="1" applyBorder="1" applyAlignment="1">
      <alignment horizontal="right"/>
    </xf>
    <xf numFmtId="3" fontId="3" fillId="4" borderId="30" xfId="0" applyNumberFormat="1" applyFont="1" applyFill="1" applyBorder="1" applyAlignment="1">
      <alignment horizontal="right"/>
    </xf>
    <xf numFmtId="3" fontId="3" fillId="4" borderId="31" xfId="0" applyNumberFormat="1" applyFont="1" applyFill="1" applyBorder="1" applyAlignment="1">
      <alignment horizontal="right"/>
    </xf>
    <xf numFmtId="3" fontId="15" fillId="5" borderId="32" xfId="0" applyNumberFormat="1" applyFont="1" applyFill="1" applyBorder="1"/>
    <xf numFmtId="3" fontId="15" fillId="5" borderId="33" xfId="0" applyNumberFormat="1" applyFont="1" applyFill="1" applyBorder="1"/>
    <xf numFmtId="0" fontId="4" fillId="5" borderId="27" xfId="0" applyFont="1" applyFill="1" applyBorder="1" applyAlignment="1">
      <alignment wrapText="1"/>
    </xf>
    <xf numFmtId="0" fontId="12" fillId="5" borderId="27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5" xfId="0" applyFont="1" applyFill="1" applyBorder="1"/>
    <xf numFmtId="0" fontId="5" fillId="3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wrapText="1"/>
    </xf>
    <xf numFmtId="3" fontId="3" fillId="4" borderId="22" xfId="0" applyNumberFormat="1" applyFont="1" applyFill="1" applyBorder="1"/>
    <xf numFmtId="3" fontId="3" fillId="4" borderId="32" xfId="0" applyNumberFormat="1" applyFont="1" applyFill="1" applyBorder="1"/>
    <xf numFmtId="3" fontId="3" fillId="4" borderId="33" xfId="0" applyNumberFormat="1" applyFont="1" applyFill="1" applyBorder="1" applyAlignment="1">
      <alignment horizontal="right"/>
    </xf>
    <xf numFmtId="3" fontId="3" fillId="4" borderId="38" xfId="0" applyNumberFormat="1" applyFont="1" applyFill="1" applyBorder="1" applyAlignment="1">
      <alignment horizontal="right"/>
    </xf>
    <xf numFmtId="0" fontId="19" fillId="4" borderId="39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0" fillId="0" borderId="0" xfId="0" applyBorder="1"/>
    <xf numFmtId="0" fontId="9" fillId="4" borderId="46" xfId="0" applyFont="1" applyFill="1" applyBorder="1"/>
    <xf numFmtId="0" fontId="9" fillId="4" borderId="47" xfId="0" applyFont="1" applyFill="1" applyBorder="1"/>
    <xf numFmtId="0" fontId="9" fillId="4" borderId="48" xfId="0" applyFont="1" applyFill="1" applyBorder="1"/>
    <xf numFmtId="3" fontId="19" fillId="4" borderId="49" xfId="0" applyNumberFormat="1" applyFont="1" applyFill="1" applyBorder="1"/>
    <xf numFmtId="0" fontId="8" fillId="4" borderId="52" xfId="0" applyFont="1" applyFill="1" applyBorder="1" applyAlignment="1">
      <alignment horizontal="center" wrapText="1"/>
    </xf>
    <xf numFmtId="0" fontId="8" fillId="4" borderId="52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0" fillId="0" borderId="57" xfId="0" applyBorder="1"/>
    <xf numFmtId="0" fontId="0" fillId="0" borderId="59" xfId="0" applyBorder="1"/>
    <xf numFmtId="0" fontId="0" fillId="0" borderId="52" xfId="0" applyBorder="1"/>
    <xf numFmtId="0" fontId="0" fillId="0" borderId="56" xfId="0" applyBorder="1"/>
    <xf numFmtId="0" fontId="18" fillId="0" borderId="60" xfId="0" applyFont="1" applyBorder="1"/>
    <xf numFmtId="0" fontId="18" fillId="0" borderId="61" xfId="0" applyFont="1" applyBorder="1"/>
    <xf numFmtId="0" fontId="18" fillId="6" borderId="61" xfId="0" applyFont="1" applyFill="1" applyBorder="1"/>
    <xf numFmtId="0" fontId="18" fillId="0" borderId="63" xfId="0" applyFont="1" applyBorder="1"/>
    <xf numFmtId="0" fontId="18" fillId="0" borderId="64" xfId="0" applyFont="1" applyBorder="1"/>
    <xf numFmtId="0" fontId="18" fillId="0" borderId="65" xfId="0" applyFont="1" applyBorder="1"/>
    <xf numFmtId="0" fontId="18" fillId="0" borderId="57" xfId="0" applyFont="1" applyBorder="1"/>
    <xf numFmtId="0" fontId="18" fillId="6" borderId="57" xfId="0" applyFont="1" applyFill="1" applyBorder="1"/>
    <xf numFmtId="0" fontId="18" fillId="0" borderId="66" xfId="0" applyFont="1" applyBorder="1"/>
    <xf numFmtId="0" fontId="18" fillId="0" borderId="59" xfId="0" applyFont="1" applyBorder="1"/>
    <xf numFmtId="0" fontId="18" fillId="0" borderId="54" xfId="0" applyFont="1" applyBorder="1"/>
    <xf numFmtId="0" fontId="18" fillId="0" borderId="52" xfId="0" applyFont="1" applyBorder="1"/>
    <xf numFmtId="0" fontId="18" fillId="6" borderId="52" xfId="0" applyFont="1" applyFill="1" applyBorder="1"/>
    <xf numFmtId="0" fontId="18" fillId="0" borderId="55" xfId="0" applyFont="1" applyBorder="1"/>
    <xf numFmtId="0" fontId="18" fillId="0" borderId="56" xfId="0" applyFont="1" applyBorder="1"/>
    <xf numFmtId="3" fontId="21" fillId="0" borderId="60" xfId="1" applyNumberFormat="1" applyFont="1" applyBorder="1"/>
    <xf numFmtId="0" fontId="21" fillId="0" borderId="62" xfId="0" applyFont="1" applyBorder="1"/>
    <xf numFmtId="0" fontId="21" fillId="7" borderId="61" xfId="0" applyFont="1" applyFill="1" applyBorder="1"/>
    <xf numFmtId="3" fontId="21" fillId="0" borderId="65" xfId="1" applyNumberFormat="1" applyFont="1" applyBorder="1"/>
    <xf numFmtId="0" fontId="21" fillId="0" borderId="58" xfId="0" applyFont="1" applyBorder="1"/>
    <xf numFmtId="0" fontId="21" fillId="7" borderId="57" xfId="0" applyFont="1" applyFill="1" applyBorder="1"/>
    <xf numFmtId="3" fontId="21" fillId="0" borderId="67" xfId="1" applyNumberFormat="1" applyFont="1" applyBorder="1"/>
    <xf numFmtId="0" fontId="21" fillId="0" borderId="53" xfId="0" applyFont="1" applyBorder="1"/>
    <xf numFmtId="0" fontId="21" fillId="7" borderId="52" xfId="0" applyFont="1" applyFill="1" applyBorder="1"/>
    <xf numFmtId="0" fontId="8" fillId="8" borderId="68" xfId="0" applyFont="1" applyFill="1" applyBorder="1" applyAlignment="1">
      <alignment horizontal="center" vertical="center"/>
    </xf>
    <xf numFmtId="0" fontId="13" fillId="8" borderId="69" xfId="0" applyFont="1" applyFill="1" applyBorder="1"/>
    <xf numFmtId="0" fontId="13" fillId="8" borderId="11" xfId="0" applyFont="1" applyFill="1" applyBorder="1"/>
    <xf numFmtId="0" fontId="8" fillId="8" borderId="73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 wrapText="1"/>
    </xf>
    <xf numFmtId="0" fontId="0" fillId="8" borderId="57" xfId="0" applyFill="1" applyBorder="1"/>
    <xf numFmtId="0" fontId="0" fillId="0" borderId="77" xfId="0" applyBorder="1"/>
    <xf numFmtId="0" fontId="0" fillId="8" borderId="52" xfId="0" applyFill="1" applyBorder="1"/>
    <xf numFmtId="0" fontId="0" fillId="0" borderId="78" xfId="0" applyBorder="1"/>
    <xf numFmtId="3" fontId="15" fillId="5" borderId="37" xfId="0" applyNumberFormat="1" applyFont="1" applyFill="1" applyBorder="1"/>
    <xf numFmtId="0" fontId="0" fillId="0" borderId="79" xfId="0" applyBorder="1"/>
    <xf numFmtId="0" fontId="0" fillId="8" borderId="79" xfId="0" applyFill="1" applyBorder="1"/>
    <xf numFmtId="0" fontId="0" fillId="0" borderId="80" xfId="0" applyBorder="1"/>
    <xf numFmtId="0" fontId="13" fillId="8" borderId="82" xfId="0" applyFont="1" applyFill="1" applyBorder="1"/>
    <xf numFmtId="0" fontId="5" fillId="5" borderId="43" xfId="0" applyFont="1" applyFill="1" applyBorder="1" applyAlignment="1">
      <alignment horizontal="center"/>
    </xf>
    <xf numFmtId="0" fontId="5" fillId="5" borderId="45" xfId="0" applyFont="1" applyFill="1" applyBorder="1"/>
    <xf numFmtId="0" fontId="5" fillId="5" borderId="8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83" xfId="0" applyFont="1" applyFill="1" applyBorder="1"/>
    <xf numFmtId="0" fontId="4" fillId="3" borderId="69" xfId="0" applyFont="1" applyFill="1" applyBorder="1" applyAlignment="1">
      <alignment wrapText="1"/>
    </xf>
    <xf numFmtId="0" fontId="4" fillId="3" borderId="82" xfId="0" applyFont="1" applyFill="1" applyBorder="1" applyAlignment="1">
      <alignment wrapText="1"/>
    </xf>
    <xf numFmtId="3" fontId="21" fillId="0" borderId="76" xfId="0" applyNumberFormat="1" applyFont="1" applyBorder="1"/>
    <xf numFmtId="0" fontId="21" fillId="0" borderId="79" xfId="0" applyFont="1" applyBorder="1"/>
    <xf numFmtId="0" fontId="21" fillId="7" borderId="79" xfId="0" applyFont="1" applyFill="1" applyBorder="1"/>
    <xf numFmtId="0" fontId="21" fillId="7" borderId="80" xfId="0" applyFont="1" applyFill="1" applyBorder="1"/>
    <xf numFmtId="3" fontId="21" fillId="0" borderId="59" xfId="0" applyNumberFormat="1" applyFont="1" applyBorder="1"/>
    <xf numFmtId="0" fontId="21" fillId="0" borderId="57" xfId="0" applyFont="1" applyBorder="1"/>
    <xf numFmtId="0" fontId="21" fillId="7" borderId="77" xfId="0" applyFont="1" applyFill="1" applyBorder="1"/>
    <xf numFmtId="3" fontId="21" fillId="0" borderId="56" xfId="0" applyNumberFormat="1" applyFont="1" applyBorder="1"/>
    <xf numFmtId="0" fontId="21" fillId="0" borderId="52" xfId="0" applyFont="1" applyBorder="1"/>
    <xf numFmtId="0" fontId="21" fillId="7" borderId="78" xfId="0" applyFont="1" applyFill="1" applyBorder="1"/>
    <xf numFmtId="3" fontId="3" fillId="5" borderId="49" xfId="0" applyNumberFormat="1" applyFont="1" applyFill="1" applyBorder="1" applyAlignment="1">
      <alignment horizontal="right"/>
    </xf>
    <xf numFmtId="3" fontId="3" fillId="5" borderId="50" xfId="0" applyNumberFormat="1" applyFont="1" applyFill="1" applyBorder="1" applyAlignment="1">
      <alignment horizontal="right"/>
    </xf>
    <xf numFmtId="3" fontId="3" fillId="5" borderId="51" xfId="0" applyNumberFormat="1" applyFont="1" applyFill="1" applyBorder="1" applyAlignment="1">
      <alignment horizontal="right"/>
    </xf>
    <xf numFmtId="3" fontId="3" fillId="5" borderId="84" xfId="0" applyNumberFormat="1" applyFont="1" applyFill="1" applyBorder="1"/>
    <xf numFmtId="3" fontId="3" fillId="5" borderId="32" xfId="0" applyNumberFormat="1" applyFont="1" applyFill="1" applyBorder="1"/>
    <xf numFmtId="3" fontId="3" fillId="5" borderId="22" xfId="0" applyNumberFormat="1" applyFont="1" applyFill="1" applyBorder="1"/>
    <xf numFmtId="3" fontId="22" fillId="5" borderId="23" xfId="0" applyNumberFormat="1" applyFont="1" applyFill="1" applyBorder="1"/>
    <xf numFmtId="3" fontId="3" fillId="5" borderId="27" xfId="0" applyNumberFormat="1" applyFont="1" applyFill="1" applyBorder="1" applyAlignment="1">
      <alignment horizontal="right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3" fontId="18" fillId="0" borderId="57" xfId="0" applyNumberFormat="1" applyFont="1" applyBorder="1"/>
    <xf numFmtId="3" fontId="18" fillId="0" borderId="59" xfId="0" applyNumberFormat="1" applyFont="1" applyBorder="1"/>
    <xf numFmtId="0" fontId="8" fillId="4" borderId="56" xfId="0" applyFont="1" applyFill="1" applyBorder="1" applyAlignment="1">
      <alignment horizontal="center" wrapText="1"/>
    </xf>
    <xf numFmtId="0" fontId="8" fillId="6" borderId="52" xfId="0" applyFont="1" applyFill="1" applyBorder="1" applyAlignment="1">
      <alignment horizontal="center" wrapText="1"/>
    </xf>
    <xf numFmtId="0" fontId="8" fillId="8" borderId="74" xfId="0" applyFont="1" applyFill="1" applyBorder="1" applyAlignment="1">
      <alignment horizontal="center" vertical="center" wrapText="1"/>
    </xf>
    <xf numFmtId="3" fontId="1" fillId="0" borderId="57" xfId="2" applyNumberFormat="1" applyBorder="1"/>
    <xf numFmtId="3" fontId="1" fillId="0" borderId="57" xfId="2" applyNumberFormat="1" applyBorder="1"/>
    <xf numFmtId="3" fontId="23" fillId="8" borderId="57" xfId="2" applyNumberFormat="1" applyFont="1" applyFill="1" applyBorder="1"/>
    <xf numFmtId="3" fontId="1" fillId="0" borderId="57" xfId="2" applyNumberFormat="1" applyBorder="1"/>
    <xf numFmtId="3" fontId="1" fillId="0" borderId="57" xfId="2" applyNumberFormat="1" applyBorder="1"/>
    <xf numFmtId="3" fontId="1" fillId="0" borderId="57" xfId="2" applyNumberFormat="1" applyBorder="1"/>
    <xf numFmtId="3" fontId="1" fillId="0" borderId="58" xfId="2" applyNumberFormat="1" applyBorder="1"/>
    <xf numFmtId="0" fontId="14" fillId="5" borderId="9" xfId="0" applyFont="1" applyFill="1" applyBorder="1" applyAlignment="1">
      <alignment horizontal="center" vertical="center"/>
    </xf>
    <xf numFmtId="3" fontId="1" fillId="9" borderId="91" xfId="2" applyNumberFormat="1" applyFill="1" applyBorder="1"/>
    <xf numFmtId="3" fontId="19" fillId="4" borderId="45" xfId="0" applyNumberFormat="1" applyFont="1" applyFill="1" applyBorder="1"/>
    <xf numFmtId="0" fontId="10" fillId="4" borderId="92" xfId="0" applyFont="1" applyFill="1" applyBorder="1" applyAlignment="1">
      <alignment horizontal="left" vertical="center"/>
    </xf>
    <xf numFmtId="3" fontId="20" fillId="4" borderId="93" xfId="0" applyNumberFormat="1" applyFont="1" applyFill="1" applyBorder="1" applyAlignment="1">
      <alignment horizontal="right" vertical="center"/>
    </xf>
    <xf numFmtId="3" fontId="20" fillId="4" borderId="94" xfId="0" applyNumberFormat="1" applyFont="1" applyFill="1" applyBorder="1" applyAlignment="1">
      <alignment horizontal="right" vertical="center"/>
    </xf>
    <xf numFmtId="3" fontId="20" fillId="4" borderId="95" xfId="0" applyNumberFormat="1" applyFont="1" applyFill="1" applyBorder="1" applyAlignment="1">
      <alignment horizontal="right" vertical="center"/>
    </xf>
    <xf numFmtId="3" fontId="20" fillId="4" borderId="96" xfId="0" applyNumberFormat="1" applyFont="1" applyFill="1" applyBorder="1" applyAlignment="1">
      <alignment horizontal="right" vertical="center"/>
    </xf>
    <xf numFmtId="3" fontId="20" fillId="4" borderId="97" xfId="0" applyNumberFormat="1" applyFont="1" applyFill="1" applyBorder="1" applyAlignment="1">
      <alignment horizontal="right" vertical="center"/>
    </xf>
    <xf numFmtId="3" fontId="19" fillId="4" borderId="95" xfId="0" applyNumberFormat="1" applyFont="1" applyFill="1" applyBorder="1"/>
    <xf numFmtId="0" fontId="8" fillId="4" borderId="55" xfId="0" applyFont="1" applyFill="1" applyBorder="1" applyAlignment="1">
      <alignment horizontal="center" wrapText="1"/>
    </xf>
    <xf numFmtId="0" fontId="8" fillId="4" borderId="53" xfId="0" applyFont="1" applyFill="1" applyBorder="1" applyAlignment="1">
      <alignment horizontal="center" wrapText="1"/>
    </xf>
    <xf numFmtId="0" fontId="8" fillId="8" borderId="75" xfId="0" applyFont="1" applyFill="1" applyBorder="1" applyAlignment="1">
      <alignment horizontal="center" vertical="center" wrapText="1"/>
    </xf>
    <xf numFmtId="0" fontId="8" fillId="8" borderId="8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wrapText="1"/>
    </xf>
    <xf numFmtId="0" fontId="8" fillId="4" borderId="41" xfId="0" applyFont="1" applyFill="1" applyBorder="1" applyAlignment="1">
      <alignment horizontal="center" wrapText="1"/>
    </xf>
    <xf numFmtId="0" fontId="8" fillId="4" borderId="86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8" fillId="8" borderId="71" xfId="0" applyFont="1" applyFill="1" applyBorder="1" applyAlignment="1">
      <alignment horizontal="center" wrapText="1"/>
    </xf>
    <xf numFmtId="0" fontId="2" fillId="8" borderId="12" xfId="0" applyFont="1" applyFill="1" applyBorder="1" applyAlignment="1"/>
    <xf numFmtId="0" fontId="8" fillId="8" borderId="10" xfId="0" applyFont="1" applyFill="1" applyBorder="1" applyAlignment="1"/>
    <xf numFmtId="0" fontId="8" fillId="8" borderId="70" xfId="0" applyFont="1" applyFill="1" applyBorder="1" applyAlignment="1">
      <alignment horizontal="center" wrapText="1"/>
    </xf>
    <xf numFmtId="0" fontId="8" fillId="8" borderId="72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8" fillId="6" borderId="79" xfId="0" applyFont="1" applyFill="1" applyBorder="1"/>
    <xf numFmtId="0" fontId="18" fillId="0" borderId="99" xfId="0" applyFont="1" applyBorder="1"/>
    <xf numFmtId="0" fontId="18" fillId="6" borderId="100" xfId="0" applyFont="1" applyFill="1" applyBorder="1"/>
    <xf numFmtId="0" fontId="18" fillId="0" borderId="101" xfId="0" applyFont="1" applyBorder="1"/>
    <xf numFmtId="3" fontId="1" fillId="9" borderId="102" xfId="2" applyNumberFormat="1" applyFill="1" applyBorder="1"/>
    <xf numFmtId="3" fontId="24" fillId="9" borderId="5" xfId="2" applyNumberFormat="1" applyFont="1" applyFill="1" applyBorder="1"/>
    <xf numFmtId="3" fontId="1" fillId="9" borderId="98" xfId="2" applyNumberFormat="1" applyFill="1" applyBorder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S28" sqref="S28"/>
    </sheetView>
  </sheetViews>
  <sheetFormatPr defaultRowHeight="12.75" x14ac:dyDescent="0.2"/>
  <cols>
    <col min="1" max="1" width="21" customWidth="1"/>
    <col min="2" max="2" width="7" customWidth="1"/>
    <col min="3" max="3" width="6.7109375" customWidth="1"/>
    <col min="4" max="4" width="6.42578125" customWidth="1"/>
    <col min="5" max="5" width="6.7109375" customWidth="1"/>
    <col min="6" max="6" width="6.85546875" customWidth="1"/>
    <col min="7" max="7" width="6.5703125" customWidth="1"/>
    <col min="8" max="9" width="5.42578125" customWidth="1"/>
    <col min="10" max="11" width="5.28515625" customWidth="1"/>
    <col min="12" max="13" width="6.28515625" customWidth="1"/>
    <col min="14" max="14" width="8.42578125" customWidth="1"/>
  </cols>
  <sheetData>
    <row r="1" spans="1:16" ht="15" x14ac:dyDescent="0.25">
      <c r="A1" s="6" t="s">
        <v>98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</row>
    <row r="2" spans="1:16" ht="15" x14ac:dyDescent="0.25">
      <c r="A2" s="168" t="s">
        <v>115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6" ht="13.5" thickBot="1" x14ac:dyDescent="0.25">
      <c r="A3" s="1"/>
      <c r="B3" s="1"/>
      <c r="C3" s="1"/>
      <c r="D3" s="2"/>
      <c r="E3" s="2"/>
      <c r="F3" s="1"/>
      <c r="G3" s="1"/>
      <c r="H3" s="1"/>
    </row>
    <row r="4" spans="1:16" ht="14.25" customHeight="1" thickTop="1" x14ac:dyDescent="0.2">
      <c r="A4" s="170" t="s">
        <v>23</v>
      </c>
      <c r="B4" s="172" t="s">
        <v>24</v>
      </c>
      <c r="C4" s="173"/>
      <c r="D4" s="173"/>
      <c r="E4" s="173"/>
      <c r="F4" s="173"/>
      <c r="G4" s="174"/>
      <c r="H4" s="167" t="s">
        <v>66</v>
      </c>
      <c r="I4" s="167"/>
      <c r="J4" s="167"/>
      <c r="K4" s="167"/>
      <c r="L4" s="167"/>
      <c r="M4" s="167"/>
      <c r="N4" s="58" t="s">
        <v>71</v>
      </c>
    </row>
    <row r="5" spans="1:16" ht="34.5" thickBot="1" x14ac:dyDescent="0.25">
      <c r="A5" s="171"/>
      <c r="B5" s="68" t="s">
        <v>67</v>
      </c>
      <c r="C5" s="65" t="s">
        <v>111</v>
      </c>
      <c r="D5" s="66" t="s">
        <v>68</v>
      </c>
      <c r="E5" s="65" t="s">
        <v>112</v>
      </c>
      <c r="F5" s="67" t="s">
        <v>27</v>
      </c>
      <c r="G5" s="163" t="s">
        <v>109</v>
      </c>
      <c r="H5" s="143" t="s">
        <v>25</v>
      </c>
      <c r="I5" s="65" t="s">
        <v>101</v>
      </c>
      <c r="J5" s="65" t="s">
        <v>26</v>
      </c>
      <c r="K5" s="65" t="s">
        <v>102</v>
      </c>
      <c r="L5" s="144" t="s">
        <v>105</v>
      </c>
      <c r="M5" s="164" t="s">
        <v>110</v>
      </c>
      <c r="N5" s="59" t="s">
        <v>2</v>
      </c>
    </row>
    <row r="6" spans="1:16" ht="13.5" customHeight="1" x14ac:dyDescent="0.2">
      <c r="A6" s="61" t="s">
        <v>28</v>
      </c>
      <c r="B6" s="73">
        <v>805</v>
      </c>
      <c r="C6" s="74">
        <v>680</v>
      </c>
      <c r="D6" s="74">
        <v>845</v>
      </c>
      <c r="E6" s="74">
        <v>741</v>
      </c>
      <c r="F6" s="75">
        <f t="shared" ref="F6:F28" si="0">B6+D6</f>
        <v>1650</v>
      </c>
      <c r="G6" s="76">
        <f t="shared" ref="G6:G28" si="1">C6+E6</f>
        <v>1421</v>
      </c>
      <c r="H6" s="77">
        <v>8</v>
      </c>
      <c r="I6" s="74">
        <v>3</v>
      </c>
      <c r="J6" s="74">
        <v>8</v>
      </c>
      <c r="K6" s="74">
        <v>4</v>
      </c>
      <c r="L6" s="75">
        <f>H6+I6+J6+K6</f>
        <v>23</v>
      </c>
      <c r="M6" s="76">
        <f>I6+K6</f>
        <v>7</v>
      </c>
      <c r="N6" s="64">
        <f>F6+L6</f>
        <v>1673</v>
      </c>
    </row>
    <row r="7" spans="1:16" ht="13.5" customHeight="1" x14ac:dyDescent="0.2">
      <c r="A7" s="62" t="s">
        <v>29</v>
      </c>
      <c r="B7" s="78">
        <v>1868</v>
      </c>
      <c r="C7" s="79">
        <v>1597</v>
      </c>
      <c r="D7" s="79">
        <v>1906</v>
      </c>
      <c r="E7" s="79">
        <v>1650</v>
      </c>
      <c r="F7" s="80">
        <f t="shared" si="0"/>
        <v>3774</v>
      </c>
      <c r="G7" s="81">
        <f t="shared" si="1"/>
        <v>3247</v>
      </c>
      <c r="H7" s="82">
        <v>53</v>
      </c>
      <c r="I7" s="79">
        <v>1</v>
      </c>
      <c r="J7" s="79">
        <v>32</v>
      </c>
      <c r="K7" s="79">
        <v>1</v>
      </c>
      <c r="L7" s="80">
        <f t="shared" ref="L7:L28" si="2">H7+I7+J7+K7</f>
        <v>87</v>
      </c>
      <c r="M7" s="81">
        <f t="shared" ref="M7:M28" si="3">I7+K7</f>
        <v>2</v>
      </c>
      <c r="N7" s="64">
        <f t="shared" ref="N7:N29" si="4">F7+L7</f>
        <v>3861</v>
      </c>
    </row>
    <row r="8" spans="1:16" ht="13.5" customHeight="1" x14ac:dyDescent="0.2">
      <c r="A8" s="62" t="s">
        <v>30</v>
      </c>
      <c r="B8" s="78">
        <v>1304</v>
      </c>
      <c r="C8" s="79">
        <v>1085</v>
      </c>
      <c r="D8" s="79">
        <v>1376</v>
      </c>
      <c r="E8" s="79">
        <v>1182</v>
      </c>
      <c r="F8" s="80">
        <f t="shared" si="0"/>
        <v>2680</v>
      </c>
      <c r="G8" s="81">
        <f t="shared" si="1"/>
        <v>2267</v>
      </c>
      <c r="H8" s="82">
        <v>16</v>
      </c>
      <c r="I8" s="79">
        <v>2</v>
      </c>
      <c r="J8" s="79">
        <v>9</v>
      </c>
      <c r="K8" s="79">
        <v>4</v>
      </c>
      <c r="L8" s="80">
        <f t="shared" si="2"/>
        <v>31</v>
      </c>
      <c r="M8" s="81">
        <f t="shared" si="3"/>
        <v>6</v>
      </c>
      <c r="N8" s="64">
        <f t="shared" si="4"/>
        <v>2711</v>
      </c>
      <c r="O8" s="60"/>
    </row>
    <row r="9" spans="1:16" ht="13.5" customHeight="1" x14ac:dyDescent="0.2">
      <c r="A9" s="62" t="s">
        <v>31</v>
      </c>
      <c r="B9" s="78">
        <v>636</v>
      </c>
      <c r="C9" s="79">
        <v>536</v>
      </c>
      <c r="D9" s="79">
        <v>717</v>
      </c>
      <c r="E9" s="79">
        <v>594</v>
      </c>
      <c r="F9" s="80">
        <f t="shared" si="0"/>
        <v>1353</v>
      </c>
      <c r="G9" s="81">
        <f t="shared" si="1"/>
        <v>1130</v>
      </c>
      <c r="H9" s="82">
        <v>3</v>
      </c>
      <c r="I9" s="79"/>
      <c r="J9" s="79">
        <v>1</v>
      </c>
      <c r="K9" s="79"/>
      <c r="L9" s="80">
        <f t="shared" si="2"/>
        <v>4</v>
      </c>
      <c r="M9" s="81">
        <f t="shared" si="3"/>
        <v>0</v>
      </c>
      <c r="N9" s="64">
        <f t="shared" si="4"/>
        <v>1357</v>
      </c>
    </row>
    <row r="10" spans="1:16" ht="13.5" customHeight="1" x14ac:dyDescent="0.2">
      <c r="A10" s="62" t="s">
        <v>32</v>
      </c>
      <c r="B10" s="78">
        <v>5743</v>
      </c>
      <c r="C10" s="79">
        <v>4877</v>
      </c>
      <c r="D10" s="79">
        <v>6110</v>
      </c>
      <c r="E10" s="79">
        <v>5291</v>
      </c>
      <c r="F10" s="80">
        <f t="shared" si="0"/>
        <v>11853</v>
      </c>
      <c r="G10" s="81">
        <f t="shared" si="1"/>
        <v>10168</v>
      </c>
      <c r="H10" s="82">
        <v>351</v>
      </c>
      <c r="I10" s="79">
        <v>16</v>
      </c>
      <c r="J10" s="79">
        <v>156</v>
      </c>
      <c r="K10" s="79">
        <v>18</v>
      </c>
      <c r="L10" s="80">
        <f t="shared" si="2"/>
        <v>541</v>
      </c>
      <c r="M10" s="81">
        <f t="shared" si="3"/>
        <v>34</v>
      </c>
      <c r="N10" s="64">
        <f t="shared" si="4"/>
        <v>12394</v>
      </c>
    </row>
    <row r="11" spans="1:16" ht="13.5" customHeight="1" x14ac:dyDescent="0.2">
      <c r="A11" s="62" t="s">
        <v>33</v>
      </c>
      <c r="B11" s="78">
        <v>570</v>
      </c>
      <c r="C11" s="79">
        <v>491</v>
      </c>
      <c r="D11" s="79">
        <v>581</v>
      </c>
      <c r="E11" s="79">
        <v>524</v>
      </c>
      <c r="F11" s="80">
        <f t="shared" si="0"/>
        <v>1151</v>
      </c>
      <c r="G11" s="81">
        <f t="shared" si="1"/>
        <v>1015</v>
      </c>
      <c r="H11" s="82">
        <v>9</v>
      </c>
      <c r="I11" s="79"/>
      <c r="J11" s="79">
        <v>2</v>
      </c>
      <c r="K11" s="79"/>
      <c r="L11" s="80">
        <f t="shared" si="2"/>
        <v>11</v>
      </c>
      <c r="M11" s="81">
        <f t="shared" si="3"/>
        <v>0</v>
      </c>
      <c r="N11" s="64">
        <f t="shared" si="4"/>
        <v>1162</v>
      </c>
    </row>
    <row r="12" spans="1:16" ht="13.5" customHeight="1" x14ac:dyDescent="0.2">
      <c r="A12" s="62" t="s">
        <v>34</v>
      </c>
      <c r="B12" s="78">
        <v>1725</v>
      </c>
      <c r="C12" s="79">
        <v>1418</v>
      </c>
      <c r="D12" s="79">
        <v>1670</v>
      </c>
      <c r="E12" s="79">
        <v>1416</v>
      </c>
      <c r="F12" s="80">
        <f t="shared" si="0"/>
        <v>3395</v>
      </c>
      <c r="G12" s="81">
        <f t="shared" si="1"/>
        <v>2834</v>
      </c>
      <c r="H12" s="82">
        <v>43</v>
      </c>
      <c r="I12" s="79">
        <v>5</v>
      </c>
      <c r="J12" s="79">
        <v>35</v>
      </c>
      <c r="K12" s="79">
        <v>2</v>
      </c>
      <c r="L12" s="80">
        <f t="shared" si="2"/>
        <v>85</v>
      </c>
      <c r="M12" s="81">
        <f t="shared" si="3"/>
        <v>7</v>
      </c>
      <c r="N12" s="64">
        <f t="shared" si="4"/>
        <v>3480</v>
      </c>
    </row>
    <row r="13" spans="1:16" ht="13.5" customHeight="1" x14ac:dyDescent="0.2">
      <c r="A13" s="62" t="s">
        <v>35</v>
      </c>
      <c r="B13" s="78">
        <v>17853</v>
      </c>
      <c r="C13" s="79">
        <v>15121</v>
      </c>
      <c r="D13" s="79">
        <v>19023</v>
      </c>
      <c r="E13" s="79">
        <v>16440</v>
      </c>
      <c r="F13" s="80">
        <f t="shared" si="0"/>
        <v>36876</v>
      </c>
      <c r="G13" s="81">
        <f t="shared" si="1"/>
        <v>31561</v>
      </c>
      <c r="H13" s="82">
        <v>1147</v>
      </c>
      <c r="I13" s="79">
        <v>130</v>
      </c>
      <c r="J13" s="141">
        <v>715</v>
      </c>
      <c r="K13" s="79">
        <v>130</v>
      </c>
      <c r="L13" s="80">
        <f t="shared" si="2"/>
        <v>2122</v>
      </c>
      <c r="M13" s="81">
        <f t="shared" si="3"/>
        <v>260</v>
      </c>
      <c r="N13" s="64">
        <f t="shared" si="4"/>
        <v>38998</v>
      </c>
    </row>
    <row r="14" spans="1:16" ht="13.5" customHeight="1" x14ac:dyDescent="0.2">
      <c r="A14" s="62" t="s">
        <v>36</v>
      </c>
      <c r="B14" s="78">
        <v>1008</v>
      </c>
      <c r="C14" s="79">
        <v>853</v>
      </c>
      <c r="D14" s="79">
        <v>1050</v>
      </c>
      <c r="E14" s="79">
        <v>886</v>
      </c>
      <c r="F14" s="80">
        <f t="shared" si="0"/>
        <v>2058</v>
      </c>
      <c r="G14" s="81">
        <f t="shared" si="1"/>
        <v>1739</v>
      </c>
      <c r="H14" s="82">
        <v>18</v>
      </c>
      <c r="I14" s="79">
        <v>5</v>
      </c>
      <c r="J14" s="79">
        <v>18</v>
      </c>
      <c r="K14" s="79">
        <v>4</v>
      </c>
      <c r="L14" s="80">
        <f t="shared" si="2"/>
        <v>45</v>
      </c>
      <c r="M14" s="81">
        <f t="shared" si="3"/>
        <v>9</v>
      </c>
      <c r="N14" s="64">
        <f t="shared" si="4"/>
        <v>2103</v>
      </c>
    </row>
    <row r="15" spans="1:16" ht="13.5" customHeight="1" x14ac:dyDescent="0.2">
      <c r="A15" s="62" t="s">
        <v>37</v>
      </c>
      <c r="B15" s="78">
        <v>364</v>
      </c>
      <c r="C15" s="79">
        <v>306</v>
      </c>
      <c r="D15" s="79">
        <v>350</v>
      </c>
      <c r="E15" s="79">
        <v>292</v>
      </c>
      <c r="F15" s="80">
        <f t="shared" si="0"/>
        <v>714</v>
      </c>
      <c r="G15" s="81">
        <f t="shared" si="1"/>
        <v>598</v>
      </c>
      <c r="H15" s="82">
        <v>14</v>
      </c>
      <c r="I15" s="79">
        <v>2</v>
      </c>
      <c r="J15" s="79">
        <v>1</v>
      </c>
      <c r="K15" s="79"/>
      <c r="L15" s="80">
        <f t="shared" si="2"/>
        <v>17</v>
      </c>
      <c r="M15" s="81">
        <f t="shared" si="3"/>
        <v>2</v>
      </c>
      <c r="N15" s="64">
        <f t="shared" si="4"/>
        <v>731</v>
      </c>
    </row>
    <row r="16" spans="1:16" ht="13.5" customHeight="1" x14ac:dyDescent="0.2">
      <c r="A16" s="62" t="s">
        <v>38</v>
      </c>
      <c r="B16" s="78">
        <v>49297</v>
      </c>
      <c r="C16" s="79">
        <v>42522</v>
      </c>
      <c r="D16" s="79">
        <v>52535</v>
      </c>
      <c r="E16" s="79">
        <v>46019</v>
      </c>
      <c r="F16" s="80">
        <f t="shared" si="0"/>
        <v>101832</v>
      </c>
      <c r="G16" s="81">
        <f t="shared" si="1"/>
        <v>88541</v>
      </c>
      <c r="H16" s="142">
        <v>1900</v>
      </c>
      <c r="I16" s="79">
        <v>211</v>
      </c>
      <c r="J16" s="141">
        <v>1277</v>
      </c>
      <c r="K16" s="141">
        <v>197</v>
      </c>
      <c r="L16" s="80">
        <f t="shared" si="2"/>
        <v>3585</v>
      </c>
      <c r="M16" s="81">
        <f t="shared" si="3"/>
        <v>408</v>
      </c>
      <c r="N16" s="64">
        <f t="shared" si="4"/>
        <v>105417</v>
      </c>
      <c r="O16" s="3"/>
      <c r="P16" s="3"/>
    </row>
    <row r="17" spans="1:18" ht="13.5" customHeight="1" x14ac:dyDescent="0.2">
      <c r="A17" s="62" t="s">
        <v>39</v>
      </c>
      <c r="B17" s="78">
        <v>1521</v>
      </c>
      <c r="C17" s="79">
        <v>1287</v>
      </c>
      <c r="D17" s="79">
        <v>1640</v>
      </c>
      <c r="E17" s="79">
        <v>1415</v>
      </c>
      <c r="F17" s="80">
        <f t="shared" si="0"/>
        <v>3161</v>
      </c>
      <c r="G17" s="81">
        <f t="shared" si="1"/>
        <v>2702</v>
      </c>
      <c r="H17" s="82">
        <v>23</v>
      </c>
      <c r="I17" s="79">
        <v>1</v>
      </c>
      <c r="J17" s="79">
        <v>13</v>
      </c>
      <c r="K17" s="79">
        <v>2</v>
      </c>
      <c r="L17" s="80">
        <f t="shared" si="2"/>
        <v>39</v>
      </c>
      <c r="M17" s="81">
        <f t="shared" si="3"/>
        <v>3</v>
      </c>
      <c r="N17" s="64">
        <f t="shared" si="4"/>
        <v>3200</v>
      </c>
    </row>
    <row r="18" spans="1:18" ht="13.5" customHeight="1" x14ac:dyDescent="0.2">
      <c r="A18" s="62" t="s">
        <v>40</v>
      </c>
      <c r="B18" s="78">
        <v>718</v>
      </c>
      <c r="C18" s="79">
        <v>627</v>
      </c>
      <c r="D18" s="79">
        <v>730</v>
      </c>
      <c r="E18" s="79">
        <v>627</v>
      </c>
      <c r="F18" s="80">
        <f t="shared" si="0"/>
        <v>1448</v>
      </c>
      <c r="G18" s="81">
        <f t="shared" si="1"/>
        <v>1254</v>
      </c>
      <c r="H18" s="82">
        <v>10</v>
      </c>
      <c r="I18" s="79">
        <v>1</v>
      </c>
      <c r="J18" s="79">
        <v>9</v>
      </c>
      <c r="K18" s="79">
        <v>3</v>
      </c>
      <c r="L18" s="80">
        <f t="shared" si="2"/>
        <v>23</v>
      </c>
      <c r="M18" s="81">
        <f t="shared" si="3"/>
        <v>4</v>
      </c>
      <c r="N18" s="64">
        <f t="shared" si="4"/>
        <v>1471</v>
      </c>
    </row>
    <row r="19" spans="1:18" ht="13.5" customHeight="1" x14ac:dyDescent="0.2">
      <c r="A19" s="62" t="s">
        <v>41</v>
      </c>
      <c r="B19" s="78">
        <v>2474</v>
      </c>
      <c r="C19" s="79">
        <v>2110</v>
      </c>
      <c r="D19" s="79">
        <v>2516</v>
      </c>
      <c r="E19" s="79">
        <v>2174</v>
      </c>
      <c r="F19" s="80">
        <f t="shared" si="0"/>
        <v>4990</v>
      </c>
      <c r="G19" s="81">
        <f t="shared" si="1"/>
        <v>4284</v>
      </c>
      <c r="H19" s="82">
        <v>27</v>
      </c>
      <c r="I19" s="79">
        <v>1</v>
      </c>
      <c r="J19" s="79">
        <v>15</v>
      </c>
      <c r="K19" s="79">
        <v>1</v>
      </c>
      <c r="L19" s="80">
        <f t="shared" si="2"/>
        <v>44</v>
      </c>
      <c r="M19" s="81">
        <f t="shared" si="3"/>
        <v>2</v>
      </c>
      <c r="N19" s="64">
        <f t="shared" si="4"/>
        <v>5034</v>
      </c>
    </row>
    <row r="20" spans="1:18" ht="13.5" customHeight="1" x14ac:dyDescent="0.2">
      <c r="A20" s="62" t="s">
        <v>42</v>
      </c>
      <c r="B20" s="78">
        <v>30212</v>
      </c>
      <c r="C20" s="79">
        <v>25968</v>
      </c>
      <c r="D20" s="79">
        <v>34164</v>
      </c>
      <c r="E20" s="79">
        <v>30180</v>
      </c>
      <c r="F20" s="80">
        <f t="shared" si="0"/>
        <v>64376</v>
      </c>
      <c r="G20" s="81">
        <f t="shared" si="1"/>
        <v>56148</v>
      </c>
      <c r="H20" s="82">
        <v>801</v>
      </c>
      <c r="I20" s="79">
        <v>58</v>
      </c>
      <c r="J20" s="79">
        <v>611</v>
      </c>
      <c r="K20" s="79">
        <v>62</v>
      </c>
      <c r="L20" s="80">
        <f t="shared" si="2"/>
        <v>1532</v>
      </c>
      <c r="M20" s="81">
        <f t="shared" si="3"/>
        <v>120</v>
      </c>
      <c r="N20" s="64">
        <f t="shared" si="4"/>
        <v>65908</v>
      </c>
    </row>
    <row r="21" spans="1:18" ht="13.5" customHeight="1" x14ac:dyDescent="0.2">
      <c r="A21" s="62" t="s">
        <v>43</v>
      </c>
      <c r="B21" s="78">
        <v>608</v>
      </c>
      <c r="C21" s="79">
        <v>516</v>
      </c>
      <c r="D21" s="79">
        <v>619</v>
      </c>
      <c r="E21" s="79">
        <v>545</v>
      </c>
      <c r="F21" s="80">
        <f t="shared" si="0"/>
        <v>1227</v>
      </c>
      <c r="G21" s="81">
        <f t="shared" si="1"/>
        <v>1061</v>
      </c>
      <c r="H21" s="82">
        <v>5</v>
      </c>
      <c r="I21" s="79"/>
      <c r="J21" s="79">
        <v>2</v>
      </c>
      <c r="K21" s="79"/>
      <c r="L21" s="80">
        <f t="shared" si="2"/>
        <v>7</v>
      </c>
      <c r="M21" s="81">
        <f t="shared" si="3"/>
        <v>0</v>
      </c>
      <c r="N21" s="64">
        <f t="shared" si="4"/>
        <v>1234</v>
      </c>
    </row>
    <row r="22" spans="1:18" ht="13.5" customHeight="1" x14ac:dyDescent="0.2">
      <c r="A22" s="62" t="s">
        <v>44</v>
      </c>
      <c r="B22" s="78">
        <v>621</v>
      </c>
      <c r="C22" s="79">
        <v>543</v>
      </c>
      <c r="D22" s="79">
        <v>662</v>
      </c>
      <c r="E22" s="79">
        <v>585</v>
      </c>
      <c r="F22" s="80">
        <f t="shared" si="0"/>
        <v>1283</v>
      </c>
      <c r="G22" s="81">
        <f t="shared" si="1"/>
        <v>1128</v>
      </c>
      <c r="H22" s="82">
        <v>8</v>
      </c>
      <c r="I22" s="79">
        <v>2</v>
      </c>
      <c r="J22" s="79">
        <v>9</v>
      </c>
      <c r="K22" s="79">
        <v>1</v>
      </c>
      <c r="L22" s="80">
        <f t="shared" si="2"/>
        <v>20</v>
      </c>
      <c r="M22" s="81">
        <f t="shared" si="3"/>
        <v>3</v>
      </c>
      <c r="N22" s="64">
        <f t="shared" si="4"/>
        <v>1303</v>
      </c>
    </row>
    <row r="23" spans="1:18" ht="13.5" customHeight="1" x14ac:dyDescent="0.2">
      <c r="A23" s="62" t="s">
        <v>45</v>
      </c>
      <c r="B23" s="78">
        <v>3154</v>
      </c>
      <c r="C23" s="79">
        <v>2701</v>
      </c>
      <c r="D23" s="79">
        <v>3143</v>
      </c>
      <c r="E23" s="79">
        <v>2672</v>
      </c>
      <c r="F23" s="80">
        <f t="shared" si="0"/>
        <v>6297</v>
      </c>
      <c r="G23" s="81">
        <f t="shared" si="1"/>
        <v>5373</v>
      </c>
      <c r="H23" s="82">
        <v>137</v>
      </c>
      <c r="I23" s="79">
        <v>19</v>
      </c>
      <c r="J23" s="79">
        <v>78</v>
      </c>
      <c r="K23" s="79">
        <v>14</v>
      </c>
      <c r="L23" s="80">
        <f t="shared" si="2"/>
        <v>248</v>
      </c>
      <c r="M23" s="81">
        <f t="shared" si="3"/>
        <v>33</v>
      </c>
      <c r="N23" s="64">
        <f t="shared" si="4"/>
        <v>6545</v>
      </c>
    </row>
    <row r="24" spans="1:18" ht="13.5" customHeight="1" x14ac:dyDescent="0.2">
      <c r="A24" s="62" t="s">
        <v>46</v>
      </c>
      <c r="B24" s="78">
        <v>10151</v>
      </c>
      <c r="C24" s="79">
        <v>8420</v>
      </c>
      <c r="D24" s="79">
        <v>10561</v>
      </c>
      <c r="E24" s="79">
        <v>8852</v>
      </c>
      <c r="F24" s="80">
        <f t="shared" si="0"/>
        <v>20712</v>
      </c>
      <c r="G24" s="81">
        <f t="shared" si="1"/>
        <v>17272</v>
      </c>
      <c r="H24" s="82">
        <v>529</v>
      </c>
      <c r="I24" s="79">
        <v>69</v>
      </c>
      <c r="J24" s="79">
        <v>354</v>
      </c>
      <c r="K24" s="79">
        <v>65</v>
      </c>
      <c r="L24" s="80">
        <f t="shared" si="2"/>
        <v>1017</v>
      </c>
      <c r="M24" s="81">
        <f t="shared" si="3"/>
        <v>134</v>
      </c>
      <c r="N24" s="64">
        <f t="shared" si="4"/>
        <v>21729</v>
      </c>
    </row>
    <row r="25" spans="1:18" ht="13.5" customHeight="1" x14ac:dyDescent="0.2">
      <c r="A25" s="62" t="s">
        <v>47</v>
      </c>
      <c r="B25" s="78">
        <v>2033</v>
      </c>
      <c r="C25" s="79">
        <v>1683</v>
      </c>
      <c r="D25" s="79">
        <v>2062</v>
      </c>
      <c r="E25" s="79">
        <v>1751</v>
      </c>
      <c r="F25" s="80">
        <f t="shared" si="0"/>
        <v>4095</v>
      </c>
      <c r="G25" s="81">
        <f t="shared" si="1"/>
        <v>3434</v>
      </c>
      <c r="H25" s="82">
        <v>27</v>
      </c>
      <c r="I25" s="79">
        <v>3</v>
      </c>
      <c r="J25" s="79">
        <v>21</v>
      </c>
      <c r="K25" s="79">
        <v>1</v>
      </c>
      <c r="L25" s="80">
        <f t="shared" si="2"/>
        <v>52</v>
      </c>
      <c r="M25" s="81">
        <f t="shared" si="3"/>
        <v>4</v>
      </c>
      <c r="N25" s="64">
        <f t="shared" si="4"/>
        <v>4147</v>
      </c>
    </row>
    <row r="26" spans="1:18" ht="13.5" customHeight="1" x14ac:dyDescent="0.2">
      <c r="A26" s="62" t="s">
        <v>48</v>
      </c>
      <c r="B26" s="78">
        <v>2136</v>
      </c>
      <c r="C26" s="79">
        <v>1852</v>
      </c>
      <c r="D26" s="79">
        <v>2216</v>
      </c>
      <c r="E26" s="79">
        <v>1918</v>
      </c>
      <c r="F26" s="80">
        <f t="shared" si="0"/>
        <v>4352</v>
      </c>
      <c r="G26" s="81">
        <f t="shared" si="1"/>
        <v>3770</v>
      </c>
      <c r="H26" s="82">
        <v>68</v>
      </c>
      <c r="I26" s="79">
        <v>11</v>
      </c>
      <c r="J26" s="79">
        <v>44</v>
      </c>
      <c r="K26" s="79">
        <v>7</v>
      </c>
      <c r="L26" s="80">
        <f t="shared" si="2"/>
        <v>130</v>
      </c>
      <c r="M26" s="81">
        <f t="shared" si="3"/>
        <v>18</v>
      </c>
      <c r="N26" s="64">
        <f t="shared" si="4"/>
        <v>4482</v>
      </c>
    </row>
    <row r="27" spans="1:18" ht="13.5" customHeight="1" x14ac:dyDescent="0.2">
      <c r="A27" s="62" t="s">
        <v>49</v>
      </c>
      <c r="B27" s="78">
        <v>901</v>
      </c>
      <c r="C27" s="79">
        <v>770</v>
      </c>
      <c r="D27" s="79">
        <v>998</v>
      </c>
      <c r="E27" s="79">
        <v>879</v>
      </c>
      <c r="F27" s="80">
        <f t="shared" si="0"/>
        <v>1899</v>
      </c>
      <c r="G27" s="81">
        <f t="shared" si="1"/>
        <v>1649</v>
      </c>
      <c r="H27" s="82">
        <v>13</v>
      </c>
      <c r="I27" s="79">
        <v>1</v>
      </c>
      <c r="J27" s="79">
        <v>8</v>
      </c>
      <c r="K27" s="79">
        <v>1</v>
      </c>
      <c r="L27" s="192">
        <f t="shared" si="2"/>
        <v>23</v>
      </c>
      <c r="M27" s="193">
        <f t="shared" si="3"/>
        <v>2</v>
      </c>
      <c r="N27" s="64">
        <f t="shared" si="4"/>
        <v>1922</v>
      </c>
      <c r="R27" s="60"/>
    </row>
    <row r="28" spans="1:18" ht="13.5" customHeight="1" thickBot="1" x14ac:dyDescent="0.25">
      <c r="A28" s="63" t="s">
        <v>50</v>
      </c>
      <c r="B28" s="83">
        <v>3902</v>
      </c>
      <c r="C28" s="84">
        <v>3097</v>
      </c>
      <c r="D28" s="84">
        <v>3804</v>
      </c>
      <c r="E28" s="84">
        <v>3040</v>
      </c>
      <c r="F28" s="85">
        <f t="shared" si="0"/>
        <v>7706</v>
      </c>
      <c r="G28" s="86">
        <f t="shared" si="1"/>
        <v>6137</v>
      </c>
      <c r="H28" s="87">
        <v>579</v>
      </c>
      <c r="I28" s="84">
        <v>52</v>
      </c>
      <c r="J28" s="84">
        <v>252</v>
      </c>
      <c r="K28" s="84">
        <v>32</v>
      </c>
      <c r="L28" s="194">
        <f t="shared" si="2"/>
        <v>915</v>
      </c>
      <c r="M28" s="195">
        <f t="shared" si="3"/>
        <v>84</v>
      </c>
      <c r="N28" s="155">
        <f t="shared" si="4"/>
        <v>8621</v>
      </c>
    </row>
    <row r="29" spans="1:18" s="8" customFormat="1" ht="20.25" customHeight="1" thickBot="1" x14ac:dyDescent="0.25">
      <c r="A29" s="156" t="s">
        <v>51</v>
      </c>
      <c r="B29" s="157">
        <f t="shared" ref="B29:L29" si="5">SUM(B6:B28)</f>
        <v>139604</v>
      </c>
      <c r="C29" s="158">
        <f t="shared" si="5"/>
        <v>119060</v>
      </c>
      <c r="D29" s="158">
        <f t="shared" si="5"/>
        <v>149278</v>
      </c>
      <c r="E29" s="158">
        <f t="shared" si="5"/>
        <v>129673</v>
      </c>
      <c r="F29" s="158">
        <f t="shared" si="5"/>
        <v>288882</v>
      </c>
      <c r="G29" s="159">
        <f t="shared" si="5"/>
        <v>248733</v>
      </c>
      <c r="H29" s="160">
        <f t="shared" si="5"/>
        <v>5789</v>
      </c>
      <c r="I29" s="158">
        <f t="shared" si="5"/>
        <v>593</v>
      </c>
      <c r="J29" s="158">
        <f t="shared" si="5"/>
        <v>3670</v>
      </c>
      <c r="K29" s="158">
        <f t="shared" si="5"/>
        <v>549</v>
      </c>
      <c r="L29" s="158">
        <f t="shared" si="5"/>
        <v>10601</v>
      </c>
      <c r="M29" s="161">
        <f>SUM(M6:M28)</f>
        <v>1142</v>
      </c>
      <c r="N29" s="162">
        <f t="shared" si="4"/>
        <v>299483</v>
      </c>
    </row>
    <row r="31" spans="1:18" x14ac:dyDescent="0.2">
      <c r="A31" s="4" t="s">
        <v>52</v>
      </c>
      <c r="B31" s="1"/>
      <c r="L31" t="s">
        <v>99</v>
      </c>
    </row>
    <row r="32" spans="1:18" x14ac:dyDescent="0.2">
      <c r="A32" s="169" t="s">
        <v>53</v>
      </c>
      <c r="B32" s="169"/>
      <c r="J32" s="3"/>
      <c r="K32" s="3"/>
      <c r="L32" s="3"/>
    </row>
    <row r="34" ht="12" customHeight="1" x14ac:dyDescent="0.2"/>
    <row r="35" ht="14.25" customHeight="1" x14ac:dyDescent="0.2"/>
    <row r="37" ht="10.5" customHeight="1" x14ac:dyDescent="0.2"/>
    <row r="38" ht="13.5" customHeight="1" x14ac:dyDescent="0.2"/>
  </sheetData>
  <sortState ref="A34:G57">
    <sortCondition ref="A34"/>
  </sortState>
  <mergeCells count="5">
    <mergeCell ref="H4:M4"/>
    <mergeCell ref="A2:N2"/>
    <mergeCell ref="A32:B32"/>
    <mergeCell ref="A4:A5"/>
    <mergeCell ref="B4:G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H34" sqref="H34"/>
    </sheetView>
  </sheetViews>
  <sheetFormatPr defaultRowHeight="12.75" x14ac:dyDescent="0.2"/>
  <cols>
    <col min="1" max="1" width="31.42578125" customWidth="1"/>
    <col min="2" max="6" width="10.85546875" customWidth="1"/>
  </cols>
  <sheetData>
    <row r="1" spans="1:6" ht="17.25" thickTop="1" x14ac:dyDescent="0.25">
      <c r="A1" s="175" t="s">
        <v>72</v>
      </c>
      <c r="B1" s="176"/>
      <c r="C1" s="176"/>
      <c r="D1" s="176"/>
      <c r="E1" s="176"/>
      <c r="F1" s="177"/>
    </row>
    <row r="2" spans="1:6" ht="17.25" thickBot="1" x14ac:dyDescent="0.3">
      <c r="A2" s="178" t="s">
        <v>116</v>
      </c>
      <c r="B2" s="179"/>
      <c r="C2" s="179"/>
      <c r="D2" s="179"/>
      <c r="E2" s="179"/>
      <c r="F2" s="180"/>
    </row>
    <row r="3" spans="1:6" ht="15.75" x14ac:dyDescent="0.25">
      <c r="A3" s="26"/>
      <c r="B3" s="9" t="s">
        <v>1</v>
      </c>
      <c r="C3" s="10" t="s">
        <v>1</v>
      </c>
      <c r="D3" s="9" t="s">
        <v>2</v>
      </c>
      <c r="E3" s="49"/>
      <c r="F3" s="27" t="s">
        <v>2</v>
      </c>
    </row>
    <row r="4" spans="1:6" ht="15.75" x14ac:dyDescent="0.25">
      <c r="A4" s="28" t="s">
        <v>73</v>
      </c>
      <c r="B4" s="11" t="s">
        <v>4</v>
      </c>
      <c r="C4" s="12" t="s">
        <v>5</v>
      </c>
      <c r="D4" s="11"/>
      <c r="E4" s="50" t="s">
        <v>6</v>
      </c>
      <c r="F4" s="29"/>
    </row>
    <row r="5" spans="1:6" ht="16.5" thickBot="1" x14ac:dyDescent="0.3">
      <c r="A5" s="30"/>
      <c r="B5" s="13" t="s">
        <v>7</v>
      </c>
      <c r="C5" s="14" t="s">
        <v>7</v>
      </c>
      <c r="D5" s="13" t="s">
        <v>8</v>
      </c>
      <c r="E5" s="51"/>
      <c r="F5" s="31" t="s">
        <v>9</v>
      </c>
    </row>
    <row r="6" spans="1:6" ht="16.5" thickTop="1" x14ac:dyDescent="0.25">
      <c r="A6" s="39" t="s">
        <v>74</v>
      </c>
      <c r="B6" s="88">
        <f>D6-C6</f>
        <v>229</v>
      </c>
      <c r="C6" s="89">
        <v>1421</v>
      </c>
      <c r="D6" s="90">
        <v>1650</v>
      </c>
      <c r="E6" s="90">
        <v>23</v>
      </c>
      <c r="F6" s="42">
        <f>D6+E6</f>
        <v>1673</v>
      </c>
    </row>
    <row r="7" spans="1:6" ht="15.75" x14ac:dyDescent="0.25">
      <c r="A7" s="40" t="s">
        <v>75</v>
      </c>
      <c r="B7" s="91">
        <f t="shared" ref="B7:B28" si="0">D7-C7</f>
        <v>527</v>
      </c>
      <c r="C7" s="92">
        <v>3247</v>
      </c>
      <c r="D7" s="93">
        <v>3774</v>
      </c>
      <c r="E7" s="93">
        <v>87</v>
      </c>
      <c r="F7" s="43">
        <f t="shared" ref="F7:F28" si="1">D7+E7</f>
        <v>3861</v>
      </c>
    </row>
    <row r="8" spans="1:6" ht="15.75" x14ac:dyDescent="0.25">
      <c r="A8" s="40" t="s">
        <v>76</v>
      </c>
      <c r="B8" s="91">
        <f t="shared" si="0"/>
        <v>413</v>
      </c>
      <c r="C8" s="92">
        <v>2267</v>
      </c>
      <c r="D8" s="93">
        <v>2680</v>
      </c>
      <c r="E8" s="93">
        <v>31</v>
      </c>
      <c r="F8" s="43">
        <f t="shared" si="1"/>
        <v>2711</v>
      </c>
    </row>
    <row r="9" spans="1:6" ht="15.75" x14ac:dyDescent="0.25">
      <c r="A9" s="40" t="s">
        <v>77</v>
      </c>
      <c r="B9" s="91">
        <f t="shared" si="0"/>
        <v>223</v>
      </c>
      <c r="C9" s="92">
        <v>1130</v>
      </c>
      <c r="D9" s="93">
        <v>1353</v>
      </c>
      <c r="E9" s="93">
        <v>4</v>
      </c>
      <c r="F9" s="43">
        <f t="shared" si="1"/>
        <v>1357</v>
      </c>
    </row>
    <row r="10" spans="1:6" ht="15.75" x14ac:dyDescent="0.25">
      <c r="A10" s="40" t="s">
        <v>78</v>
      </c>
      <c r="B10" s="91">
        <f t="shared" si="0"/>
        <v>1685</v>
      </c>
      <c r="C10" s="92">
        <v>10168</v>
      </c>
      <c r="D10" s="93">
        <v>11853</v>
      </c>
      <c r="E10" s="93">
        <v>541</v>
      </c>
      <c r="F10" s="43">
        <f t="shared" si="1"/>
        <v>12394</v>
      </c>
    </row>
    <row r="11" spans="1:6" ht="15.75" x14ac:dyDescent="0.25">
      <c r="A11" s="40" t="s">
        <v>79</v>
      </c>
      <c r="B11" s="91">
        <f t="shared" si="0"/>
        <v>136</v>
      </c>
      <c r="C11" s="92">
        <v>1015</v>
      </c>
      <c r="D11" s="93">
        <v>1151</v>
      </c>
      <c r="E11" s="93">
        <v>11</v>
      </c>
      <c r="F11" s="43">
        <f t="shared" si="1"/>
        <v>1162</v>
      </c>
    </row>
    <row r="12" spans="1:6" ht="15.75" x14ac:dyDescent="0.25">
      <c r="A12" s="40" t="s">
        <v>80</v>
      </c>
      <c r="B12" s="91">
        <f t="shared" si="0"/>
        <v>561</v>
      </c>
      <c r="C12" s="92">
        <v>2834</v>
      </c>
      <c r="D12" s="93">
        <v>3395</v>
      </c>
      <c r="E12" s="93">
        <v>85</v>
      </c>
      <c r="F12" s="43">
        <f t="shared" si="1"/>
        <v>3480</v>
      </c>
    </row>
    <row r="13" spans="1:6" ht="16.5" customHeight="1" x14ac:dyDescent="0.25">
      <c r="A13" s="40" t="s">
        <v>81</v>
      </c>
      <c r="B13" s="91">
        <f t="shared" si="0"/>
        <v>5315</v>
      </c>
      <c r="C13" s="92">
        <v>31561</v>
      </c>
      <c r="D13" s="93">
        <v>36876</v>
      </c>
      <c r="E13" s="93">
        <v>2122</v>
      </c>
      <c r="F13" s="43">
        <f t="shared" si="1"/>
        <v>38998</v>
      </c>
    </row>
    <row r="14" spans="1:6" ht="15.75" x14ac:dyDescent="0.25">
      <c r="A14" s="40" t="s">
        <v>82</v>
      </c>
      <c r="B14" s="91">
        <f t="shared" si="0"/>
        <v>319</v>
      </c>
      <c r="C14" s="92">
        <v>1739</v>
      </c>
      <c r="D14" s="93">
        <v>2058</v>
      </c>
      <c r="E14" s="93">
        <v>45</v>
      </c>
      <c r="F14" s="44">
        <f t="shared" si="1"/>
        <v>2103</v>
      </c>
    </row>
    <row r="15" spans="1:6" ht="15.75" x14ac:dyDescent="0.25">
      <c r="A15" s="40" t="s">
        <v>83</v>
      </c>
      <c r="B15" s="91">
        <f t="shared" si="0"/>
        <v>116</v>
      </c>
      <c r="C15" s="92">
        <v>598</v>
      </c>
      <c r="D15" s="93">
        <v>714</v>
      </c>
      <c r="E15" s="93">
        <v>17</v>
      </c>
      <c r="F15" s="43">
        <f t="shared" si="1"/>
        <v>731</v>
      </c>
    </row>
    <row r="16" spans="1:6" ht="15.75" x14ac:dyDescent="0.25">
      <c r="A16" s="40" t="s">
        <v>84</v>
      </c>
      <c r="B16" s="91">
        <f t="shared" si="0"/>
        <v>13291</v>
      </c>
      <c r="C16" s="92">
        <v>88541</v>
      </c>
      <c r="D16" s="93">
        <v>101832</v>
      </c>
      <c r="E16" s="93">
        <v>3585</v>
      </c>
      <c r="F16" s="42">
        <f t="shared" si="1"/>
        <v>105417</v>
      </c>
    </row>
    <row r="17" spans="1:6" ht="15.75" x14ac:dyDescent="0.25">
      <c r="A17" s="40" t="s">
        <v>85</v>
      </c>
      <c r="B17" s="91">
        <f t="shared" si="0"/>
        <v>460</v>
      </c>
      <c r="C17" s="92">
        <v>2701</v>
      </c>
      <c r="D17" s="93">
        <v>3161</v>
      </c>
      <c r="E17" s="93">
        <v>39</v>
      </c>
      <c r="F17" s="43">
        <f t="shared" si="1"/>
        <v>3200</v>
      </c>
    </row>
    <row r="18" spans="1:6" ht="15.75" x14ac:dyDescent="0.25">
      <c r="A18" s="40" t="s">
        <v>86</v>
      </c>
      <c r="B18" s="91">
        <f t="shared" si="0"/>
        <v>194</v>
      </c>
      <c r="C18" s="92">
        <v>1254</v>
      </c>
      <c r="D18" s="93">
        <v>1448</v>
      </c>
      <c r="E18" s="93">
        <v>23</v>
      </c>
      <c r="F18" s="43">
        <f t="shared" si="1"/>
        <v>1471</v>
      </c>
    </row>
    <row r="19" spans="1:6" ht="15.75" x14ac:dyDescent="0.25">
      <c r="A19" s="40" t="s">
        <v>87</v>
      </c>
      <c r="B19" s="91">
        <f t="shared" si="0"/>
        <v>706</v>
      </c>
      <c r="C19" s="92">
        <v>4284</v>
      </c>
      <c r="D19" s="93">
        <v>4990</v>
      </c>
      <c r="E19" s="93">
        <v>44</v>
      </c>
      <c r="F19" s="43">
        <f t="shared" si="1"/>
        <v>5034</v>
      </c>
    </row>
    <row r="20" spans="1:6" ht="15.75" x14ac:dyDescent="0.25">
      <c r="A20" s="41" t="s">
        <v>88</v>
      </c>
      <c r="B20" s="91">
        <f t="shared" si="0"/>
        <v>8228</v>
      </c>
      <c r="C20" s="92">
        <v>56148</v>
      </c>
      <c r="D20" s="93">
        <v>64376</v>
      </c>
      <c r="E20" s="93">
        <v>1532</v>
      </c>
      <c r="F20" s="43">
        <f t="shared" si="1"/>
        <v>65908</v>
      </c>
    </row>
    <row r="21" spans="1:6" ht="15.75" x14ac:dyDescent="0.25">
      <c r="A21" s="40" t="s">
        <v>89</v>
      </c>
      <c r="B21" s="91">
        <f t="shared" si="0"/>
        <v>166</v>
      </c>
      <c r="C21" s="92">
        <v>1061</v>
      </c>
      <c r="D21" s="93">
        <v>1227</v>
      </c>
      <c r="E21" s="93">
        <v>7</v>
      </c>
      <c r="F21" s="43">
        <f t="shared" si="1"/>
        <v>1234</v>
      </c>
    </row>
    <row r="22" spans="1:6" ht="15.75" x14ac:dyDescent="0.25">
      <c r="A22" s="40" t="s">
        <v>90</v>
      </c>
      <c r="B22" s="91">
        <f t="shared" si="0"/>
        <v>155</v>
      </c>
      <c r="C22" s="92">
        <v>1128</v>
      </c>
      <c r="D22" s="93">
        <v>1283</v>
      </c>
      <c r="E22" s="93">
        <v>20</v>
      </c>
      <c r="F22" s="43">
        <f t="shared" si="1"/>
        <v>1303</v>
      </c>
    </row>
    <row r="23" spans="1:6" ht="15.75" x14ac:dyDescent="0.25">
      <c r="A23" s="41" t="s">
        <v>91</v>
      </c>
      <c r="B23" s="91">
        <f t="shared" si="0"/>
        <v>924</v>
      </c>
      <c r="C23" s="92">
        <v>5373</v>
      </c>
      <c r="D23" s="93">
        <v>6297</v>
      </c>
      <c r="E23" s="93">
        <v>248</v>
      </c>
      <c r="F23" s="43">
        <f t="shared" si="1"/>
        <v>6545</v>
      </c>
    </row>
    <row r="24" spans="1:6" ht="15.75" x14ac:dyDescent="0.25">
      <c r="A24" s="40" t="s">
        <v>92</v>
      </c>
      <c r="B24" s="91">
        <f t="shared" si="0"/>
        <v>3440</v>
      </c>
      <c r="C24" s="92">
        <v>17272</v>
      </c>
      <c r="D24" s="93">
        <v>20712</v>
      </c>
      <c r="E24" s="93">
        <v>1017</v>
      </c>
      <c r="F24" s="43">
        <f t="shared" si="1"/>
        <v>21729</v>
      </c>
    </row>
    <row r="25" spans="1:6" ht="15.75" x14ac:dyDescent="0.25">
      <c r="A25" s="40" t="s">
        <v>93</v>
      </c>
      <c r="B25" s="91">
        <f t="shared" si="0"/>
        <v>661</v>
      </c>
      <c r="C25" s="92">
        <v>3434</v>
      </c>
      <c r="D25" s="93">
        <v>4095</v>
      </c>
      <c r="E25" s="93">
        <v>52</v>
      </c>
      <c r="F25" s="43">
        <f t="shared" si="1"/>
        <v>4147</v>
      </c>
    </row>
    <row r="26" spans="1:6" ht="15.75" x14ac:dyDescent="0.25">
      <c r="A26" s="41" t="s">
        <v>94</v>
      </c>
      <c r="B26" s="91">
        <f t="shared" si="0"/>
        <v>582</v>
      </c>
      <c r="C26" s="92">
        <v>3770</v>
      </c>
      <c r="D26" s="93">
        <v>4352</v>
      </c>
      <c r="E26" s="93">
        <v>130</v>
      </c>
      <c r="F26" s="43">
        <f t="shared" si="1"/>
        <v>4482</v>
      </c>
    </row>
    <row r="27" spans="1:6" ht="15.75" x14ac:dyDescent="0.25">
      <c r="A27" s="41" t="s">
        <v>95</v>
      </c>
      <c r="B27" s="91">
        <f t="shared" si="0"/>
        <v>250</v>
      </c>
      <c r="C27" s="92">
        <v>1649</v>
      </c>
      <c r="D27" s="93">
        <v>1899</v>
      </c>
      <c r="E27" s="93">
        <v>23</v>
      </c>
      <c r="F27" s="43">
        <f t="shared" si="1"/>
        <v>1922</v>
      </c>
    </row>
    <row r="28" spans="1:6" ht="16.5" thickBot="1" x14ac:dyDescent="0.3">
      <c r="A28" s="32" t="s">
        <v>96</v>
      </c>
      <c r="B28" s="94">
        <f t="shared" si="0"/>
        <v>1569</v>
      </c>
      <c r="C28" s="95">
        <v>6137</v>
      </c>
      <c r="D28" s="96">
        <v>7706</v>
      </c>
      <c r="E28" s="96">
        <v>915</v>
      </c>
      <c r="F28" s="44">
        <f t="shared" si="1"/>
        <v>8621</v>
      </c>
    </row>
    <row r="29" spans="1:6" ht="19.5" thickTop="1" thickBot="1" x14ac:dyDescent="0.3">
      <c r="A29" s="53" t="s">
        <v>22</v>
      </c>
      <c r="B29" s="54">
        <f>SUM(B6:B28)</f>
        <v>40150</v>
      </c>
      <c r="C29" s="55">
        <f>SUM(C6:C28)</f>
        <v>248732</v>
      </c>
      <c r="D29" s="54">
        <f>SUM(D6:D28)</f>
        <v>288882</v>
      </c>
      <c r="E29" s="56">
        <f>SUM(E6:E28)</f>
        <v>10601</v>
      </c>
      <c r="F29" s="57">
        <f>D29+E29</f>
        <v>299483</v>
      </c>
    </row>
    <row r="30" spans="1:6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activeCell="Q12" sqref="Q12"/>
    </sheetView>
  </sheetViews>
  <sheetFormatPr defaultRowHeight="12.75" x14ac:dyDescent="0.2"/>
  <cols>
    <col min="1" max="1" width="22.140625" customWidth="1"/>
    <col min="2" max="2" width="6.42578125" customWidth="1"/>
    <col min="3" max="3" width="6.7109375" customWidth="1"/>
    <col min="4" max="4" width="7" customWidth="1"/>
    <col min="5" max="5" width="6.85546875" customWidth="1"/>
    <col min="6" max="6" width="6.28515625" customWidth="1"/>
    <col min="7" max="7" width="6.5703125" customWidth="1"/>
    <col min="8" max="10" width="5.140625" customWidth="1"/>
    <col min="11" max="11" width="5" customWidth="1"/>
    <col min="12" max="12" width="5.140625" customWidth="1"/>
    <col min="13" max="13" width="6.28515625" customWidth="1"/>
    <col min="14" max="14" width="10.140625" customWidth="1"/>
    <col min="15" max="16" width="4.7109375" customWidth="1"/>
    <col min="17" max="17" width="4.28515625" customWidth="1"/>
    <col min="18" max="18" width="5" customWidth="1"/>
    <col min="19" max="19" width="4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5" x14ac:dyDescent="0.25">
      <c r="A2" s="6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 x14ac:dyDescent="0.25">
      <c r="A3" s="168" t="s">
        <v>117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6.5" customHeight="1" thickBot="1" x14ac:dyDescent="0.25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19" ht="19.5" customHeight="1" thickTop="1" thickBot="1" x14ac:dyDescent="0.25">
      <c r="A5" s="182" t="s">
        <v>70</v>
      </c>
      <c r="B5" s="184" t="s">
        <v>24</v>
      </c>
      <c r="C5" s="181"/>
      <c r="D5" s="181"/>
      <c r="E5" s="181"/>
      <c r="F5" s="181"/>
      <c r="G5" s="185"/>
      <c r="H5" s="181" t="s">
        <v>100</v>
      </c>
      <c r="I5" s="181"/>
      <c r="J5" s="181"/>
      <c r="K5" s="181"/>
      <c r="L5" s="181"/>
      <c r="M5" s="181"/>
      <c r="N5" s="33" t="s">
        <v>69</v>
      </c>
    </row>
    <row r="6" spans="1:19" ht="34.5" thickBot="1" x14ac:dyDescent="0.25">
      <c r="A6" s="183"/>
      <c r="B6" s="100" t="s">
        <v>67</v>
      </c>
      <c r="C6" s="101" t="s">
        <v>113</v>
      </c>
      <c r="D6" s="97" t="s">
        <v>68</v>
      </c>
      <c r="E6" s="101" t="s">
        <v>114</v>
      </c>
      <c r="F6" s="97" t="s">
        <v>27</v>
      </c>
      <c r="G6" s="166" t="s">
        <v>108</v>
      </c>
      <c r="H6" s="145" t="s">
        <v>25</v>
      </c>
      <c r="I6" s="101" t="s">
        <v>101</v>
      </c>
      <c r="J6" s="101" t="s">
        <v>26</v>
      </c>
      <c r="K6" s="101" t="s">
        <v>104</v>
      </c>
      <c r="L6" s="101" t="s">
        <v>103</v>
      </c>
      <c r="M6" s="165" t="s">
        <v>107</v>
      </c>
      <c r="N6" s="153" t="s">
        <v>2</v>
      </c>
    </row>
    <row r="7" spans="1:19" ht="13.5" customHeight="1" thickTop="1" x14ac:dyDescent="0.25">
      <c r="A7" s="98" t="s">
        <v>54</v>
      </c>
      <c r="B7" s="138">
        <v>245</v>
      </c>
      <c r="C7" s="107">
        <v>210</v>
      </c>
      <c r="D7" s="107">
        <v>260</v>
      </c>
      <c r="E7" s="107">
        <v>227</v>
      </c>
      <c r="F7" s="108">
        <f t="shared" ref="F7:F18" si="0">B7+D7</f>
        <v>505</v>
      </c>
      <c r="G7" s="109">
        <f t="shared" ref="G7:G18" si="1">C7+E7</f>
        <v>437</v>
      </c>
      <c r="H7" s="147">
        <v>1</v>
      </c>
      <c r="I7" s="147"/>
      <c r="J7" s="147"/>
      <c r="K7" s="147"/>
      <c r="L7" s="148">
        <f>H7+J7</f>
        <v>1</v>
      </c>
      <c r="M7" s="152">
        <f>I7+K7</f>
        <v>0</v>
      </c>
      <c r="N7" s="154">
        <f>F7+L7+M7</f>
        <v>506</v>
      </c>
    </row>
    <row r="8" spans="1:19" ht="15" x14ac:dyDescent="0.25">
      <c r="A8" s="99" t="s">
        <v>55</v>
      </c>
      <c r="B8" s="139">
        <v>727</v>
      </c>
      <c r="C8" s="69">
        <v>624</v>
      </c>
      <c r="D8" s="69">
        <v>751</v>
      </c>
      <c r="E8" s="69">
        <v>650</v>
      </c>
      <c r="F8" s="102">
        <f t="shared" si="0"/>
        <v>1478</v>
      </c>
      <c r="G8" s="103">
        <f t="shared" si="1"/>
        <v>1274</v>
      </c>
      <c r="H8" s="70">
        <v>7</v>
      </c>
      <c r="I8" s="69"/>
      <c r="J8" s="69">
        <v>2</v>
      </c>
      <c r="K8" s="69"/>
      <c r="L8" s="108">
        <f>H8+J8</f>
        <v>9</v>
      </c>
      <c r="M8" s="152">
        <f t="shared" ref="M8:M18" si="2">I8+K8</f>
        <v>0</v>
      </c>
      <c r="N8" s="196">
        <f t="shared" ref="N8:N19" si="3">F8+L8+M8</f>
        <v>1487</v>
      </c>
    </row>
    <row r="9" spans="1:19" ht="15" x14ac:dyDescent="0.25">
      <c r="A9" s="99" t="s">
        <v>56</v>
      </c>
      <c r="B9" s="139">
        <v>417</v>
      </c>
      <c r="C9" s="69">
        <v>348</v>
      </c>
      <c r="D9" s="69">
        <v>431</v>
      </c>
      <c r="E9" s="69">
        <v>370</v>
      </c>
      <c r="F9" s="102">
        <f t="shared" si="0"/>
        <v>848</v>
      </c>
      <c r="G9" s="103">
        <f t="shared" si="1"/>
        <v>718</v>
      </c>
      <c r="H9" s="149">
        <v>3</v>
      </c>
      <c r="I9" s="149"/>
      <c r="J9" s="149">
        <v>1</v>
      </c>
      <c r="K9" s="149"/>
      <c r="L9" s="108">
        <f>H9+J9</f>
        <v>4</v>
      </c>
      <c r="M9" s="152">
        <f t="shared" si="2"/>
        <v>0</v>
      </c>
      <c r="N9" s="196">
        <f t="shared" si="3"/>
        <v>852</v>
      </c>
    </row>
    <row r="10" spans="1:19" ht="15" x14ac:dyDescent="0.25">
      <c r="A10" s="99" t="s">
        <v>57</v>
      </c>
      <c r="B10" s="139">
        <v>2192</v>
      </c>
      <c r="C10" s="69">
        <v>1853</v>
      </c>
      <c r="D10" s="69">
        <v>2220</v>
      </c>
      <c r="E10" s="69">
        <v>1905</v>
      </c>
      <c r="F10" s="102">
        <f t="shared" si="0"/>
        <v>4412</v>
      </c>
      <c r="G10" s="103">
        <f t="shared" si="1"/>
        <v>3758</v>
      </c>
      <c r="H10" s="70">
        <v>16</v>
      </c>
      <c r="I10" s="69"/>
      <c r="J10" s="69">
        <v>13</v>
      </c>
      <c r="K10" s="69">
        <v>1</v>
      </c>
      <c r="L10" s="108">
        <f t="shared" ref="L10:L18" si="4">H10+J10</f>
        <v>29</v>
      </c>
      <c r="M10" s="152">
        <f t="shared" si="2"/>
        <v>1</v>
      </c>
      <c r="N10" s="196">
        <f t="shared" si="3"/>
        <v>4442</v>
      </c>
    </row>
    <row r="11" spans="1:19" ht="15" x14ac:dyDescent="0.25">
      <c r="A11" s="99" t="s">
        <v>58</v>
      </c>
      <c r="B11" s="139">
        <v>354</v>
      </c>
      <c r="C11" s="69">
        <v>307</v>
      </c>
      <c r="D11" s="69">
        <v>338</v>
      </c>
      <c r="E11" s="69">
        <v>283</v>
      </c>
      <c r="F11" s="102">
        <f t="shared" si="0"/>
        <v>692</v>
      </c>
      <c r="G11" s="103">
        <f t="shared" si="1"/>
        <v>590</v>
      </c>
      <c r="H11" s="150">
        <v>5</v>
      </c>
      <c r="I11" s="150"/>
      <c r="J11" s="150">
        <v>1</v>
      </c>
      <c r="K11" s="150"/>
      <c r="L11" s="108">
        <f t="shared" si="4"/>
        <v>6</v>
      </c>
      <c r="M11" s="152">
        <f t="shared" si="2"/>
        <v>0</v>
      </c>
      <c r="N11" s="196">
        <f t="shared" si="3"/>
        <v>698</v>
      </c>
    </row>
    <row r="12" spans="1:19" ht="15" x14ac:dyDescent="0.25">
      <c r="A12" s="99" t="s">
        <v>97</v>
      </c>
      <c r="B12" s="139">
        <v>1363</v>
      </c>
      <c r="C12" s="69">
        <v>1146</v>
      </c>
      <c r="D12" s="69">
        <v>1397</v>
      </c>
      <c r="E12" s="69">
        <v>1216</v>
      </c>
      <c r="F12" s="102">
        <f t="shared" si="0"/>
        <v>2760</v>
      </c>
      <c r="G12" s="103">
        <f t="shared" si="1"/>
        <v>2362</v>
      </c>
      <c r="H12" s="70">
        <v>12</v>
      </c>
      <c r="I12" s="69"/>
      <c r="J12" s="69">
        <v>8</v>
      </c>
      <c r="K12" s="69"/>
      <c r="L12" s="108">
        <f t="shared" si="4"/>
        <v>20</v>
      </c>
      <c r="M12" s="152">
        <f t="shared" si="2"/>
        <v>0</v>
      </c>
      <c r="N12" s="196">
        <f t="shared" si="3"/>
        <v>2780</v>
      </c>
    </row>
    <row r="13" spans="1:19" ht="15" x14ac:dyDescent="0.25">
      <c r="A13" s="99" t="s">
        <v>59</v>
      </c>
      <c r="B13" s="139">
        <v>3158</v>
      </c>
      <c r="C13" s="69">
        <v>2656</v>
      </c>
      <c r="D13" s="69">
        <v>3235</v>
      </c>
      <c r="E13" s="69">
        <v>2778</v>
      </c>
      <c r="F13" s="102">
        <f t="shared" si="0"/>
        <v>6393</v>
      </c>
      <c r="G13" s="103">
        <f t="shared" si="1"/>
        <v>5434</v>
      </c>
      <c r="H13" s="151">
        <v>20</v>
      </c>
      <c r="I13" s="151"/>
      <c r="J13" s="151">
        <v>9</v>
      </c>
      <c r="K13" s="151"/>
      <c r="L13" s="108">
        <f t="shared" si="4"/>
        <v>29</v>
      </c>
      <c r="M13" s="152">
        <f t="shared" si="2"/>
        <v>0</v>
      </c>
      <c r="N13" s="196">
        <f t="shared" si="3"/>
        <v>6422</v>
      </c>
    </row>
    <row r="14" spans="1:19" ht="15" x14ac:dyDescent="0.25">
      <c r="A14" s="99" t="s">
        <v>60</v>
      </c>
      <c r="B14" s="139">
        <v>984</v>
      </c>
      <c r="C14" s="69">
        <v>815</v>
      </c>
      <c r="D14" s="69">
        <v>1021</v>
      </c>
      <c r="E14" s="69">
        <v>849</v>
      </c>
      <c r="F14" s="102">
        <f t="shared" si="0"/>
        <v>2005</v>
      </c>
      <c r="G14" s="103">
        <f t="shared" si="1"/>
        <v>1664</v>
      </c>
      <c r="H14" s="70">
        <v>8</v>
      </c>
      <c r="I14" s="69"/>
      <c r="J14" s="69">
        <v>2</v>
      </c>
      <c r="K14" s="69">
        <v>1</v>
      </c>
      <c r="L14" s="108">
        <f t="shared" si="4"/>
        <v>10</v>
      </c>
      <c r="M14" s="152">
        <f t="shared" si="2"/>
        <v>1</v>
      </c>
      <c r="N14" s="196">
        <f t="shared" si="3"/>
        <v>2016</v>
      </c>
    </row>
    <row r="15" spans="1:19" ht="15" x14ac:dyDescent="0.25">
      <c r="A15" s="99" t="s">
        <v>61</v>
      </c>
      <c r="B15" s="139">
        <v>995</v>
      </c>
      <c r="C15" s="69">
        <v>799</v>
      </c>
      <c r="D15" s="69">
        <v>1062</v>
      </c>
      <c r="E15" s="69">
        <v>861</v>
      </c>
      <c r="F15" s="102">
        <f t="shared" si="0"/>
        <v>2057</v>
      </c>
      <c r="G15" s="103">
        <f t="shared" si="1"/>
        <v>1660</v>
      </c>
      <c r="H15" s="146">
        <v>14</v>
      </c>
      <c r="I15" s="146"/>
      <c r="J15" s="146">
        <v>4</v>
      </c>
      <c r="K15" s="146"/>
      <c r="L15" s="108">
        <f t="shared" si="4"/>
        <v>18</v>
      </c>
      <c r="M15" s="152">
        <f t="shared" si="2"/>
        <v>0</v>
      </c>
      <c r="N15" s="196">
        <f t="shared" si="3"/>
        <v>2075</v>
      </c>
    </row>
    <row r="16" spans="1:19" ht="15" x14ac:dyDescent="0.25">
      <c r="A16" s="99" t="s">
        <v>62</v>
      </c>
      <c r="B16" s="139">
        <v>3507</v>
      </c>
      <c r="C16" s="69">
        <v>2969</v>
      </c>
      <c r="D16" s="69">
        <v>3762</v>
      </c>
      <c r="E16" s="69">
        <v>3212</v>
      </c>
      <c r="F16" s="102">
        <f t="shared" si="0"/>
        <v>7269</v>
      </c>
      <c r="G16" s="103">
        <f t="shared" si="1"/>
        <v>6181</v>
      </c>
      <c r="H16" s="70">
        <v>35</v>
      </c>
      <c r="I16" s="69"/>
      <c r="J16" s="69">
        <v>11</v>
      </c>
      <c r="K16" s="69"/>
      <c r="L16" s="108">
        <f t="shared" si="4"/>
        <v>46</v>
      </c>
      <c r="M16" s="152">
        <f t="shared" si="2"/>
        <v>0</v>
      </c>
      <c r="N16" s="196">
        <f t="shared" si="3"/>
        <v>7315</v>
      </c>
    </row>
    <row r="17" spans="1:15" ht="15" x14ac:dyDescent="0.25">
      <c r="A17" s="99" t="s">
        <v>63</v>
      </c>
      <c r="B17" s="139">
        <v>1433</v>
      </c>
      <c r="C17" s="69">
        <v>1210</v>
      </c>
      <c r="D17" s="69">
        <v>1477</v>
      </c>
      <c r="E17" s="69">
        <v>1273</v>
      </c>
      <c r="F17" s="102">
        <f t="shared" si="0"/>
        <v>2910</v>
      </c>
      <c r="G17" s="103">
        <f t="shared" si="1"/>
        <v>2483</v>
      </c>
      <c r="H17" s="70">
        <v>24</v>
      </c>
      <c r="I17" s="69">
        <v>1</v>
      </c>
      <c r="J17" s="69">
        <v>14</v>
      </c>
      <c r="K17" s="69">
        <v>1</v>
      </c>
      <c r="L17" s="108">
        <f t="shared" si="4"/>
        <v>38</v>
      </c>
      <c r="M17" s="152">
        <f t="shared" si="2"/>
        <v>2</v>
      </c>
      <c r="N17" s="196">
        <f t="shared" si="3"/>
        <v>2950</v>
      </c>
    </row>
    <row r="18" spans="1:15" ht="15.75" thickBot="1" x14ac:dyDescent="0.3">
      <c r="A18" s="110" t="s">
        <v>64</v>
      </c>
      <c r="B18" s="140">
        <v>317</v>
      </c>
      <c r="C18" s="71">
        <v>257</v>
      </c>
      <c r="D18" s="71">
        <v>311</v>
      </c>
      <c r="E18" s="71">
        <v>263</v>
      </c>
      <c r="F18" s="104">
        <f t="shared" si="0"/>
        <v>628</v>
      </c>
      <c r="G18" s="105">
        <f t="shared" si="1"/>
        <v>520</v>
      </c>
      <c r="H18" s="72">
        <v>4</v>
      </c>
      <c r="I18" s="71"/>
      <c r="J18" s="71">
        <v>2</v>
      </c>
      <c r="K18" s="71"/>
      <c r="L18" s="108">
        <f t="shared" si="4"/>
        <v>6</v>
      </c>
      <c r="M18" s="152">
        <f t="shared" si="2"/>
        <v>0</v>
      </c>
      <c r="N18" s="198">
        <f t="shared" si="3"/>
        <v>634</v>
      </c>
    </row>
    <row r="19" spans="1:15" ht="16.5" thickTop="1" thickBot="1" x14ac:dyDescent="0.3">
      <c r="A19" s="48" t="s">
        <v>65</v>
      </c>
      <c r="B19" s="106">
        <f t="shared" ref="B19:M19" si="5">SUM(B7:B18)</f>
        <v>15692</v>
      </c>
      <c r="C19" s="34">
        <f t="shared" si="5"/>
        <v>13194</v>
      </c>
      <c r="D19" s="34">
        <f t="shared" si="5"/>
        <v>16265</v>
      </c>
      <c r="E19" s="45">
        <f t="shared" si="5"/>
        <v>13887</v>
      </c>
      <c r="F19" s="34">
        <f t="shared" si="5"/>
        <v>31957</v>
      </c>
      <c r="G19" s="35">
        <f t="shared" si="5"/>
        <v>27081</v>
      </c>
      <c r="H19" s="37">
        <f t="shared" si="5"/>
        <v>149</v>
      </c>
      <c r="I19" s="36">
        <f t="shared" si="5"/>
        <v>1</v>
      </c>
      <c r="J19" s="36">
        <f t="shared" si="5"/>
        <v>67</v>
      </c>
      <c r="K19" s="38">
        <f t="shared" si="5"/>
        <v>3</v>
      </c>
      <c r="L19" s="34">
        <f t="shared" si="5"/>
        <v>216</v>
      </c>
      <c r="M19" s="46">
        <f t="shared" si="5"/>
        <v>4</v>
      </c>
      <c r="N19" s="197">
        <f t="shared" si="3"/>
        <v>32177</v>
      </c>
    </row>
    <row r="20" spans="1:15" ht="13.5" thickTop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4" t="s">
        <v>52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69" t="s">
        <v>53</v>
      </c>
      <c r="B22" s="169"/>
      <c r="C22" s="2"/>
      <c r="D22" s="1"/>
      <c r="E22" s="2"/>
      <c r="F22" s="2"/>
      <c r="G22" s="1"/>
      <c r="H22" s="1"/>
      <c r="I22" s="1"/>
      <c r="J22" s="1"/>
      <c r="K22" s="1"/>
      <c r="L22" s="1" t="s">
        <v>99</v>
      </c>
      <c r="M22" s="1" t="s">
        <v>99</v>
      </c>
      <c r="N22" s="1"/>
      <c r="O22" s="1"/>
    </row>
    <row r="23" spans="1:15" x14ac:dyDescent="0.2">
      <c r="A23" s="5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 t="s">
        <v>99</v>
      </c>
      <c r="N23" s="1"/>
      <c r="O23" s="1"/>
    </row>
    <row r="26" spans="1:15" ht="16.5" customHeight="1" x14ac:dyDescent="0.2"/>
  </sheetData>
  <sortState ref="A26:G37">
    <sortCondition ref="A26"/>
  </sortState>
  <mergeCells count="5">
    <mergeCell ref="H5:M5"/>
    <mergeCell ref="A3:S3"/>
    <mergeCell ref="A22:B22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29.7109375" customWidth="1"/>
    <col min="2" max="2" width="10" customWidth="1"/>
    <col min="3" max="3" width="11.42578125" customWidth="1"/>
    <col min="4" max="4" width="10.7109375" customWidth="1"/>
    <col min="5" max="5" width="8.85546875" customWidth="1"/>
    <col min="6" max="6" width="10.7109375" customWidth="1"/>
  </cols>
  <sheetData>
    <row r="1" spans="1:6" ht="15.75" thickTop="1" x14ac:dyDescent="0.25">
      <c r="A1" s="186" t="s">
        <v>0</v>
      </c>
      <c r="B1" s="187"/>
      <c r="C1" s="187"/>
      <c r="D1" s="187"/>
      <c r="E1" s="187"/>
      <c r="F1" s="188"/>
    </row>
    <row r="2" spans="1:6" ht="15.75" thickBot="1" x14ac:dyDescent="0.3">
      <c r="A2" s="189" t="s">
        <v>118</v>
      </c>
      <c r="B2" s="190"/>
      <c r="C2" s="190"/>
      <c r="D2" s="190"/>
      <c r="E2" s="190"/>
      <c r="F2" s="191"/>
    </row>
    <row r="3" spans="1:6" ht="17.25" thickTop="1" x14ac:dyDescent="0.25">
      <c r="A3" s="22"/>
      <c r="B3" s="23" t="s">
        <v>1</v>
      </c>
      <c r="C3" s="25" t="s">
        <v>1</v>
      </c>
      <c r="D3" s="24" t="s">
        <v>2</v>
      </c>
      <c r="E3" s="114"/>
      <c r="F3" s="111" t="s">
        <v>2</v>
      </c>
    </row>
    <row r="4" spans="1:6" ht="16.5" x14ac:dyDescent="0.25">
      <c r="A4" s="19" t="s">
        <v>3</v>
      </c>
      <c r="B4" s="18" t="s">
        <v>4</v>
      </c>
      <c r="C4" s="16" t="s">
        <v>5</v>
      </c>
      <c r="D4" s="15"/>
      <c r="E4" s="115" t="s">
        <v>6</v>
      </c>
      <c r="F4" s="112"/>
    </row>
    <row r="5" spans="1:6" ht="18.75" thickBot="1" x14ac:dyDescent="0.3">
      <c r="A5" s="20"/>
      <c r="B5" s="116" t="s">
        <v>7</v>
      </c>
      <c r="C5" s="52" t="s">
        <v>7</v>
      </c>
      <c r="D5" s="17" t="s">
        <v>8</v>
      </c>
      <c r="E5" s="117"/>
      <c r="F5" s="113" t="s">
        <v>9</v>
      </c>
    </row>
    <row r="6" spans="1:6" ht="21" customHeight="1" thickTop="1" x14ac:dyDescent="0.25">
      <c r="A6" s="118" t="s">
        <v>10</v>
      </c>
      <c r="B6" s="120">
        <f>D6-C6</f>
        <v>68</v>
      </c>
      <c r="C6" s="121">
        <v>437</v>
      </c>
      <c r="D6" s="122">
        <v>505</v>
      </c>
      <c r="E6" s="123">
        <v>1</v>
      </c>
      <c r="F6" s="130">
        <f>D6+E6</f>
        <v>506</v>
      </c>
    </row>
    <row r="7" spans="1:6" ht="21" customHeight="1" x14ac:dyDescent="0.25">
      <c r="A7" s="21" t="s">
        <v>11</v>
      </c>
      <c r="B7" s="124">
        <f t="shared" ref="B7:B17" si="0">D7-C7</f>
        <v>204</v>
      </c>
      <c r="C7" s="125">
        <v>1274</v>
      </c>
      <c r="D7" s="93">
        <v>1478</v>
      </c>
      <c r="E7" s="126">
        <v>9</v>
      </c>
      <c r="F7" s="131">
        <f t="shared" ref="F7:F17" si="1">D7+E7</f>
        <v>1487</v>
      </c>
    </row>
    <row r="8" spans="1:6" ht="21" customHeight="1" x14ac:dyDescent="0.25">
      <c r="A8" s="21" t="s">
        <v>12</v>
      </c>
      <c r="B8" s="124">
        <f t="shared" si="0"/>
        <v>130</v>
      </c>
      <c r="C8" s="125">
        <v>718</v>
      </c>
      <c r="D8" s="93">
        <v>848</v>
      </c>
      <c r="E8" s="126">
        <v>4</v>
      </c>
      <c r="F8" s="131">
        <f t="shared" si="1"/>
        <v>852</v>
      </c>
    </row>
    <row r="9" spans="1:6" ht="21" customHeight="1" x14ac:dyDescent="0.25">
      <c r="A9" s="21" t="s">
        <v>13</v>
      </c>
      <c r="B9" s="124">
        <f t="shared" si="0"/>
        <v>654</v>
      </c>
      <c r="C9" s="125">
        <v>3758</v>
      </c>
      <c r="D9" s="93">
        <v>4412</v>
      </c>
      <c r="E9" s="126">
        <v>30</v>
      </c>
      <c r="F9" s="131">
        <f t="shared" si="1"/>
        <v>4442</v>
      </c>
    </row>
    <row r="10" spans="1:6" ht="21" customHeight="1" x14ac:dyDescent="0.25">
      <c r="A10" s="21" t="s">
        <v>14</v>
      </c>
      <c r="B10" s="124">
        <f t="shared" si="0"/>
        <v>102</v>
      </c>
      <c r="C10" s="125">
        <v>590</v>
      </c>
      <c r="D10" s="93">
        <v>692</v>
      </c>
      <c r="E10" s="126">
        <v>6</v>
      </c>
      <c r="F10" s="131">
        <f t="shared" si="1"/>
        <v>698</v>
      </c>
    </row>
    <row r="11" spans="1:6" ht="21" customHeight="1" x14ac:dyDescent="0.25">
      <c r="A11" s="21" t="s">
        <v>15</v>
      </c>
      <c r="B11" s="124">
        <f t="shared" si="0"/>
        <v>398</v>
      </c>
      <c r="C11" s="125">
        <v>2362</v>
      </c>
      <c r="D11" s="93">
        <v>2760</v>
      </c>
      <c r="E11" s="126">
        <v>20</v>
      </c>
      <c r="F11" s="131">
        <f t="shared" si="1"/>
        <v>2780</v>
      </c>
    </row>
    <row r="12" spans="1:6" ht="21" customHeight="1" x14ac:dyDescent="0.25">
      <c r="A12" s="21" t="s">
        <v>16</v>
      </c>
      <c r="B12" s="124">
        <f t="shared" si="0"/>
        <v>959</v>
      </c>
      <c r="C12" s="125">
        <v>5434</v>
      </c>
      <c r="D12" s="93">
        <v>6393</v>
      </c>
      <c r="E12" s="126">
        <v>29</v>
      </c>
      <c r="F12" s="131">
        <f t="shared" si="1"/>
        <v>6422</v>
      </c>
    </row>
    <row r="13" spans="1:6" ht="21" customHeight="1" x14ac:dyDescent="0.25">
      <c r="A13" s="21" t="s">
        <v>17</v>
      </c>
      <c r="B13" s="124">
        <f t="shared" si="0"/>
        <v>341</v>
      </c>
      <c r="C13" s="125">
        <v>1664</v>
      </c>
      <c r="D13" s="93">
        <v>2005</v>
      </c>
      <c r="E13" s="126">
        <v>11</v>
      </c>
      <c r="F13" s="131">
        <f t="shared" si="1"/>
        <v>2016</v>
      </c>
    </row>
    <row r="14" spans="1:6" ht="21" customHeight="1" x14ac:dyDescent="0.25">
      <c r="A14" s="21" t="s">
        <v>18</v>
      </c>
      <c r="B14" s="124">
        <f t="shared" si="0"/>
        <v>397</v>
      </c>
      <c r="C14" s="125">
        <v>1660</v>
      </c>
      <c r="D14" s="93">
        <v>2057</v>
      </c>
      <c r="E14" s="126">
        <v>18</v>
      </c>
      <c r="F14" s="131">
        <f t="shared" si="1"/>
        <v>2075</v>
      </c>
    </row>
    <row r="15" spans="1:6" ht="21" customHeight="1" x14ac:dyDescent="0.25">
      <c r="A15" s="21" t="s">
        <v>19</v>
      </c>
      <c r="B15" s="124">
        <f t="shared" si="0"/>
        <v>1088</v>
      </c>
      <c r="C15" s="125">
        <v>6181</v>
      </c>
      <c r="D15" s="93">
        <v>7269</v>
      </c>
      <c r="E15" s="126">
        <v>46</v>
      </c>
      <c r="F15" s="131">
        <f t="shared" si="1"/>
        <v>7315</v>
      </c>
    </row>
    <row r="16" spans="1:6" ht="21" customHeight="1" x14ac:dyDescent="0.25">
      <c r="A16" s="21" t="s">
        <v>20</v>
      </c>
      <c r="B16" s="124">
        <f t="shared" si="0"/>
        <v>427</v>
      </c>
      <c r="C16" s="125">
        <v>2483</v>
      </c>
      <c r="D16" s="93">
        <v>2910</v>
      </c>
      <c r="E16" s="126">
        <v>40</v>
      </c>
      <c r="F16" s="131">
        <f t="shared" si="1"/>
        <v>2950</v>
      </c>
    </row>
    <row r="17" spans="1:6" ht="21" customHeight="1" thickBot="1" x14ac:dyDescent="0.3">
      <c r="A17" s="119" t="s">
        <v>21</v>
      </c>
      <c r="B17" s="127">
        <f t="shared" si="0"/>
        <v>108</v>
      </c>
      <c r="C17" s="128">
        <v>520</v>
      </c>
      <c r="D17" s="96">
        <v>628</v>
      </c>
      <c r="E17" s="129">
        <v>6</v>
      </c>
      <c r="F17" s="132">
        <f t="shared" si="1"/>
        <v>634</v>
      </c>
    </row>
    <row r="18" spans="1:6" ht="21" customHeight="1" thickTop="1" thickBot="1" x14ac:dyDescent="0.3">
      <c r="A18" s="47" t="s">
        <v>22</v>
      </c>
      <c r="B18" s="133">
        <f>SUM(B6:B17)</f>
        <v>4876</v>
      </c>
      <c r="C18" s="134">
        <f>SUM(C6:C17)</f>
        <v>27081</v>
      </c>
      <c r="D18" s="135">
        <f>SUM(D6:D17)</f>
        <v>31957</v>
      </c>
      <c r="E18" s="136">
        <f>SUM(E6:E17)</f>
        <v>220</v>
      </c>
      <c r="F18" s="137">
        <f>SUM(F6:F17)</f>
        <v>32177</v>
      </c>
    </row>
    <row r="19" spans="1:6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Městské obvody</vt:lpstr>
      <vt:lpstr>Městské obvody - zjednodušená</vt:lpstr>
      <vt:lpstr>Obce</vt:lpstr>
      <vt:lpstr>Obce - zjednodušená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Cigánová Krista</cp:lastModifiedBy>
  <cp:lastPrinted>2018-01-08T06:30:14Z</cp:lastPrinted>
  <dcterms:created xsi:type="dcterms:W3CDTF">1997-01-24T11:07:25Z</dcterms:created>
  <dcterms:modified xsi:type="dcterms:W3CDTF">2018-01-08T12:21:05Z</dcterms:modified>
</cp:coreProperties>
</file>